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1"/>
  </bookViews>
  <sheets>
    <sheet name="Introduccion" sheetId="1" r:id="rId1"/>
    <sheet name="Gráfica" sheetId="2" r:id="rId2"/>
    <sheet name="Resumen" sheetId="3" r:id="rId3"/>
    <sheet name="Misiones" sheetId="4" r:id="rId4"/>
    <sheet name="Salarios" sheetId="5" r:id="rId5"/>
    <sheet name="Discipulado" sheetId="6" r:id="rId6"/>
    <sheet name="Adoración" sheetId="7" r:id="rId7"/>
    <sheet name="Evangelismo" sheetId="8" r:id="rId8"/>
    <sheet name="Instalaciones" sheetId="9" r:id="rId9"/>
  </sheets>
  <definedNames/>
  <calcPr fullCalcOnLoad="1"/>
</workbook>
</file>

<file path=xl/sharedStrings.xml><?xml version="1.0" encoding="utf-8"?>
<sst xmlns="http://schemas.openxmlformats.org/spreadsheetml/2006/main" count="313" uniqueCount="153">
  <si>
    <t xml:space="preserve"> </t>
  </si>
  <si>
    <t>10-15%</t>
  </si>
  <si>
    <t>40-50%</t>
  </si>
  <si>
    <t>Pastor</t>
  </si>
  <si>
    <t>10-20%</t>
  </si>
  <si>
    <t>5-7%</t>
  </si>
  <si>
    <t>8-10%</t>
  </si>
  <si>
    <t>15-30%</t>
  </si>
  <si>
    <t>Navigation Bar</t>
  </si>
  <si>
    <t>-</t>
  </si>
  <si>
    <t>5775 Rambler Road, Suite 1200</t>
  </si>
  <si>
    <t>Dallas, TX  75231</t>
  </si>
  <si>
    <r>
      <t xml:space="preserve">   </t>
    </r>
    <r>
      <rPr>
        <b/>
        <sz val="12"/>
        <color indexed="18"/>
        <rFont val="Arial"/>
        <family val="2"/>
      </rPr>
      <t xml:space="preserve">Paso #1 </t>
    </r>
    <r>
      <rPr>
        <b/>
        <sz val="12"/>
        <rFont val="Arial"/>
        <family val="2"/>
      </rPr>
      <t xml:space="preserve">  ---   Entre el nombre de su iglesia</t>
    </r>
  </si>
  <si>
    <r>
      <t>Paso #2</t>
    </r>
    <r>
      <rPr>
        <b/>
        <sz val="12"/>
        <rFont val="Arial"/>
        <family val="2"/>
      </rPr>
      <t xml:space="preserve">   ---       Entre la ciudad de su iglesia</t>
    </r>
  </si>
  <si>
    <t>(el nombre de su iglesia)</t>
  </si>
  <si>
    <t>(la ciudad de su iglesia)</t>
  </si>
  <si>
    <r>
      <rPr>
        <sz val="11"/>
        <rFont val="Arial"/>
        <family val="2"/>
      </rPr>
      <t xml:space="preserve">Este formulario está diseñado para examinar el presupuesto de su iglesia y compararlo con las guías de un presupuesto estándar. Las instrucciones siguientes le guiarán por el proceso. Este formulario puede ser usado para evaluar su presupuesto actual, o para desarrollar un presupuesto nuevo. </t>
    </r>
    <r>
      <rPr>
        <sz val="12"/>
        <rFont val="Arial"/>
        <family val="2"/>
      </rPr>
      <t xml:space="preserve"> </t>
    </r>
  </si>
  <si>
    <t>Instrucciones:</t>
  </si>
  <si>
    <r>
      <t>Paso #3</t>
    </r>
    <r>
      <rPr>
        <sz val="12"/>
        <color indexed="18"/>
        <rFont val="Arial"/>
        <family val="2"/>
      </rPr>
      <t>:</t>
    </r>
    <r>
      <rPr>
        <sz val="12"/>
        <rFont val="Arial"/>
        <family val="2"/>
      </rPr>
      <t xml:space="preserve">  En las 6 páginas siguientes, entre los números correspondientes en las celdas color gris. Haga clic en el nombre de la página y le llevará a esa página.</t>
    </r>
  </si>
  <si>
    <r>
      <t>Paso #4:</t>
    </r>
    <r>
      <rPr>
        <sz val="12"/>
        <rFont val="Arial"/>
        <family val="2"/>
      </rPr>
      <t xml:space="preserve">  </t>
    </r>
    <r>
      <rPr>
        <sz val="10"/>
        <rFont val="Arial"/>
        <family val="2"/>
      </rPr>
      <t>L</t>
    </r>
    <r>
      <rPr>
        <sz val="12"/>
        <rFont val="Arial"/>
        <family val="2"/>
      </rPr>
      <t>os nombres y números de cuentas pueden ser cambiados para reflejar la particularidad de su iglesia. Simplemente reemplace el nombre actual o añada uno nuevo en el espacio apropiado.</t>
    </r>
  </si>
  <si>
    <r>
      <t>Paso #5:</t>
    </r>
    <r>
      <rPr>
        <sz val="12"/>
        <rFont val="Arial"/>
        <family val="2"/>
      </rPr>
      <t xml:space="preserve"> Inserte la cantidad mensual de dólares y automáticamente le dará la cantidad anual total. Las cifras serán sumadas a la página del "Resumen del presupuesto" y la "Gráfica de resumen". </t>
    </r>
  </si>
  <si>
    <t>214-828-5253 o 888-244-9400</t>
  </si>
  <si>
    <t xml:space="preserve">Para información o asistencia adicionales, comuníquese con </t>
  </si>
  <si>
    <t>Administración de la iglesia</t>
  </si>
  <si>
    <t xml:space="preserve">Nota: Para desproteger cualquier hoja de trabajo, el código es "bgct"; sin embargo, si cambia la estructura, los totales estarán incorrectos. </t>
  </si>
  <si>
    <t>MISIONES</t>
  </si>
  <si>
    <t># Cuenta</t>
  </si>
  <si>
    <t>Mensual</t>
  </si>
  <si>
    <t>Anual</t>
  </si>
  <si>
    <t>Programa cooperativo- 10-15%</t>
  </si>
  <si>
    <t>Categorías para el presupuesto</t>
  </si>
  <si>
    <t>Misiones mundiales</t>
  </si>
  <si>
    <t>Misión A</t>
  </si>
  <si>
    <t>Misión B</t>
  </si>
  <si>
    <t>Misión C</t>
  </si>
  <si>
    <t>Misiones estatales</t>
  </si>
  <si>
    <t>Asociación local</t>
  </si>
  <si>
    <t>Asociación A</t>
  </si>
  <si>
    <t>Asociación B</t>
  </si>
  <si>
    <t>Misiones locales</t>
  </si>
  <si>
    <t>Otras misiones</t>
  </si>
  <si>
    <t>Actividad A</t>
  </si>
  <si>
    <t>Actividad B</t>
  </si>
  <si>
    <t>Actividad C</t>
  </si>
  <si>
    <t>Actividad D</t>
  </si>
  <si>
    <t>TOTAL MISIONES</t>
  </si>
  <si>
    <t>Navegación</t>
  </si>
  <si>
    <t>Misiones</t>
  </si>
  <si>
    <t>SALARIOS</t>
  </si>
  <si>
    <r>
      <t>Regresar a la p</t>
    </r>
    <r>
      <rPr>
        <b/>
        <u val="single"/>
        <sz val="10"/>
        <color indexed="18"/>
        <rFont val="Calibri"/>
        <family val="2"/>
      </rPr>
      <t>á</t>
    </r>
    <r>
      <rPr>
        <b/>
        <u val="single"/>
        <sz val="10"/>
        <color indexed="18"/>
        <rFont val="Arial"/>
        <family val="2"/>
      </rPr>
      <t>gina de introducción</t>
    </r>
  </si>
  <si>
    <t>Cuenta #</t>
  </si>
  <si>
    <t>Categorías del presupuesto</t>
  </si>
  <si>
    <t>Salarios/Beneficios - 40-50%</t>
  </si>
  <si>
    <t>Salario</t>
  </si>
  <si>
    <t>Seguro</t>
  </si>
  <si>
    <t>Vivienda</t>
  </si>
  <si>
    <t>Retiro</t>
  </si>
  <si>
    <t>Seguro Social</t>
  </si>
  <si>
    <t>Pastor asociado</t>
  </si>
  <si>
    <t>#1 Salario</t>
  </si>
  <si>
    <t>#2 Salario</t>
  </si>
  <si>
    <t>#3 Salario</t>
  </si>
  <si>
    <t>#4 Salario</t>
  </si>
  <si>
    <t>#1 Seguro</t>
  </si>
  <si>
    <t>#2 Seguro</t>
  </si>
  <si>
    <t>#3 Seguro</t>
  </si>
  <si>
    <t>#4 Seguro</t>
  </si>
  <si>
    <t>#1 Retiro</t>
  </si>
  <si>
    <t>#2 Retiro</t>
  </si>
  <si>
    <t>#3 Retiro</t>
  </si>
  <si>
    <t>#4 Retiro</t>
  </si>
  <si>
    <t>#1 Seguro Social</t>
  </si>
  <si>
    <t>#2 Seguro Social</t>
  </si>
  <si>
    <t>#3 Seguro Social</t>
  </si>
  <si>
    <t>#4 Seguro Social</t>
  </si>
  <si>
    <t>Salarios</t>
  </si>
  <si>
    <t>TOTAL SALARIOS/BENEFICIOS</t>
  </si>
  <si>
    <t>Asistentes de ministerio</t>
  </si>
  <si>
    <t xml:space="preserve">Pastor asociado - </t>
  </si>
  <si>
    <t>Discipulado</t>
  </si>
  <si>
    <t>Resumen del presupuesto</t>
  </si>
  <si>
    <t>Evangellismo</t>
  </si>
  <si>
    <t>Evangelismo</t>
  </si>
  <si>
    <t>DISCIPULADO</t>
  </si>
  <si>
    <t>Otro</t>
  </si>
  <si>
    <r>
      <t>Discipulado/Estudio b</t>
    </r>
    <r>
      <rPr>
        <sz val="10"/>
        <rFont val="Calibri"/>
        <family val="2"/>
      </rPr>
      <t>í</t>
    </r>
    <r>
      <rPr>
        <sz val="10"/>
        <rFont val="Arial"/>
        <family val="2"/>
      </rPr>
      <t>blico</t>
    </r>
  </si>
  <si>
    <t>Ministerio de jóvenes</t>
  </si>
  <si>
    <t>Material de escuela dominical</t>
  </si>
  <si>
    <t>Ministerio de adultos mayores</t>
  </si>
  <si>
    <t>Ministerio de niños</t>
  </si>
  <si>
    <t>Resumen</t>
  </si>
  <si>
    <t>Regresar a la página de introducción</t>
  </si>
  <si>
    <t>Cancelación de deuda</t>
  </si>
  <si>
    <t>Préstamo #1</t>
  </si>
  <si>
    <t>Préstamo #2</t>
  </si>
  <si>
    <t>Servicios públicos</t>
  </si>
  <si>
    <t>Electricidad/Gas</t>
  </si>
  <si>
    <t>Agua</t>
  </si>
  <si>
    <t>Teléfonos</t>
  </si>
  <si>
    <t>Otros</t>
  </si>
  <si>
    <t>Responsabilidad civil</t>
  </si>
  <si>
    <t>Reparaciones/Mantemiento</t>
  </si>
  <si>
    <t>Conserjería</t>
  </si>
  <si>
    <t>Suministros</t>
  </si>
  <si>
    <t>Seguro para el personal</t>
  </si>
  <si>
    <t>Gastos de oficina</t>
  </si>
  <si>
    <t>Suministros de oficina</t>
  </si>
  <si>
    <t>Equipo nuevo</t>
  </si>
  <si>
    <t>Gastos de computadora</t>
  </si>
  <si>
    <t>Instalaciones</t>
  </si>
  <si>
    <t>Música/Adoración - 5-10%</t>
  </si>
  <si>
    <t>Música</t>
  </si>
  <si>
    <t>Programa de Navidad</t>
  </si>
  <si>
    <t>Programa de Resurrección</t>
  </si>
  <si>
    <t>Eventos especiales</t>
  </si>
  <si>
    <t>Instrumentos</t>
  </si>
  <si>
    <t>Adoración</t>
  </si>
  <si>
    <t>Instalaciones - 25-35%</t>
  </si>
  <si>
    <t>Edificio/Instalaciones</t>
  </si>
  <si>
    <t>Reparaciones/     Mantemiento de Instalaciones</t>
  </si>
  <si>
    <t>TOTAL INSTALACIONES</t>
  </si>
  <si>
    <t>Reparación/ Mantenimiento de equipo</t>
  </si>
  <si>
    <t>Gráfica</t>
  </si>
  <si>
    <r>
      <t>Paso #6:</t>
    </r>
    <r>
      <rPr>
        <sz val="12"/>
        <rFont val="Arial"/>
        <family val="2"/>
      </rPr>
      <t xml:space="preserve"> Para evaluar el presupuesto actual, probablemente tendrá que dividir las categorías actuales en las categorías mencionadas en el formulario. Por ejemplo, puede que su presupuesto actual tenga partidas presupuestarias que tengan que ser divididas en dos o más categorías en este formulario. Trate de pensar en términos de 6 categorías- misiones, salarios, discipulado, adoración, evangelismo, e instalaciones</t>
    </r>
  </si>
  <si>
    <t>Bautistas de Texas - Administración de la iglesia</t>
  </si>
  <si>
    <t xml:space="preserve">Resumen </t>
  </si>
  <si>
    <t>Discipulado/Educación - 10-20%</t>
  </si>
  <si>
    <t>TOTAL MÚSICA/ADORACIÓN</t>
  </si>
  <si>
    <t>EVANGELISMO</t>
  </si>
  <si>
    <t>TOTAL EVANGELISMO</t>
  </si>
  <si>
    <t>Evangelismo - 10-15%</t>
  </si>
  <si>
    <t>Entrenamiento de evangelismo</t>
  </si>
  <si>
    <t>Avivamientos</t>
  </si>
  <si>
    <t>Medios de comunicación</t>
  </si>
  <si>
    <t>Promoción</t>
  </si>
  <si>
    <t>RESUMEN DEL PRESUPUESTO</t>
  </si>
  <si>
    <t>Misiones - 10-15%</t>
  </si>
  <si>
    <t>PRESUPUESTO TOTAL</t>
  </si>
  <si>
    <t>Guías para el presupuesto general de la iglesia</t>
  </si>
  <si>
    <t xml:space="preserve">IGLESIA: </t>
  </si>
  <si>
    <t>CIUDAD:</t>
  </si>
  <si>
    <t>Presupuesto total</t>
  </si>
  <si>
    <t>MINISTERIO</t>
  </si>
  <si>
    <t>META</t>
  </si>
  <si>
    <t>NUESTRO PRESUPUESTO</t>
  </si>
  <si>
    <t>SALARIOS/BENEFICIOS</t>
  </si>
  <si>
    <t>DISCIPULADO/EDUCACIÓN</t>
  </si>
  <si>
    <t>MÚSICA/ADORACIÓN</t>
  </si>
  <si>
    <t>INSTALACIONES</t>
  </si>
  <si>
    <t>INTRODUCCIÓN - Presupuesto para la iglesia</t>
  </si>
  <si>
    <t>Escuela Bíblica de Vacaciones</t>
  </si>
  <si>
    <t>Total Discipulado/Educación</t>
  </si>
  <si>
    <t>ADORACIÓN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</si>
</sst>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s>
  <fonts count="70">
    <font>
      <sz val="10"/>
      <name val="Arial"/>
      <family val="0"/>
    </font>
    <font>
      <b/>
      <sz val="10"/>
      <name val="Arial"/>
      <family val="0"/>
    </font>
    <font>
      <i/>
      <sz val="10"/>
      <name val="Arial"/>
      <family val="0"/>
    </font>
    <font>
      <b/>
      <i/>
      <sz val="10"/>
      <name val="Arial"/>
      <family val="0"/>
    </font>
    <font>
      <sz val="16"/>
      <name val="Arial"/>
      <family val="2"/>
    </font>
    <font>
      <sz val="12"/>
      <name val="Arial"/>
      <family val="2"/>
    </font>
    <font>
      <b/>
      <sz val="12"/>
      <name val="Arial"/>
      <family val="2"/>
    </font>
    <font>
      <sz val="8"/>
      <name val="Arial"/>
      <family val="2"/>
    </font>
    <font>
      <sz val="11"/>
      <name val="Arial"/>
      <family val="2"/>
    </font>
    <font>
      <sz val="9"/>
      <color indexed="10"/>
      <name val="Arial"/>
      <family val="2"/>
    </font>
    <font>
      <sz val="10"/>
      <color indexed="10"/>
      <name val="Arial"/>
      <family val="2"/>
    </font>
    <font>
      <b/>
      <sz val="18"/>
      <name val="Arial"/>
      <family val="2"/>
    </font>
    <font>
      <u val="single"/>
      <sz val="10"/>
      <color indexed="12"/>
      <name val="Arial"/>
      <family val="0"/>
    </font>
    <font>
      <u val="single"/>
      <sz val="10"/>
      <color indexed="36"/>
      <name val="Arial"/>
      <family val="0"/>
    </font>
    <font>
      <b/>
      <sz val="12"/>
      <color indexed="56"/>
      <name val="Arial"/>
      <family val="2"/>
    </font>
    <font>
      <b/>
      <sz val="14"/>
      <name val="Arial"/>
      <family val="2"/>
    </font>
    <font>
      <b/>
      <sz val="14"/>
      <color indexed="18"/>
      <name val="Arial"/>
      <family val="2"/>
    </font>
    <font>
      <b/>
      <u val="single"/>
      <sz val="14"/>
      <color indexed="18"/>
      <name val="Arial"/>
      <family val="2"/>
    </font>
    <font>
      <sz val="14"/>
      <name val="Arial"/>
      <family val="2"/>
    </font>
    <font>
      <b/>
      <u val="single"/>
      <sz val="10"/>
      <color indexed="18"/>
      <name val="Arial"/>
      <family val="2"/>
    </font>
    <font>
      <b/>
      <sz val="12"/>
      <color indexed="18"/>
      <name val="Arial"/>
      <family val="2"/>
    </font>
    <font>
      <b/>
      <u val="single"/>
      <sz val="8"/>
      <color indexed="18"/>
      <name val="Arial"/>
      <family val="2"/>
    </font>
    <font>
      <b/>
      <sz val="16"/>
      <name val="Arial"/>
      <family val="2"/>
    </font>
    <font>
      <sz val="12"/>
      <color indexed="18"/>
      <name val="Arial"/>
      <family val="2"/>
    </font>
    <font>
      <u val="single"/>
      <sz val="16"/>
      <color indexed="12"/>
      <name val="Arial"/>
      <family val="2"/>
    </font>
    <font>
      <b/>
      <sz val="11"/>
      <name val="Arial"/>
      <family val="2"/>
    </font>
    <font>
      <b/>
      <u val="single"/>
      <sz val="10"/>
      <color indexed="18"/>
      <name val="Calibri"/>
      <family val="2"/>
    </font>
    <font>
      <sz val="10"/>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51"/>
      <name val="Arial"/>
      <family val="2"/>
    </font>
    <font>
      <b/>
      <u val="single"/>
      <sz val="18"/>
      <color indexed="18"/>
      <name val="Calibri"/>
      <family val="2"/>
    </font>
    <font>
      <sz val="8"/>
      <color indexed="8"/>
      <name val="Arial Narrow"/>
      <family val="2"/>
    </font>
    <font>
      <b/>
      <sz val="10"/>
      <color indexed="8"/>
      <name val="Arial Narrow"/>
      <family val="2"/>
    </font>
    <font>
      <sz val="7.35"/>
      <color indexed="8"/>
      <name val="Arial Narrow"/>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6" tint="-0.4999699890613556"/>
      <name val="Arial"/>
      <family val="2"/>
    </font>
    <font>
      <b/>
      <u val="single"/>
      <sz val="10"/>
      <color rgb="FF000080"/>
      <name val="Calibri"/>
      <family val="2"/>
    </font>
    <font>
      <b/>
      <u val="single"/>
      <sz val="18"/>
      <color rgb="FF000080"/>
      <name val="Calibri"/>
      <family val="2"/>
    </font>
    <font>
      <b/>
      <u val="single"/>
      <sz val="8"/>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rgb="FFC0C0C0"/>
        <bgColor indexed="64"/>
      </patternFill>
    </fill>
    <fill>
      <patternFill patternType="solid">
        <fgColor rgb="FFFFC000"/>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xf>
    <xf numFmtId="0" fontId="4" fillId="0" borderId="0" xfId="0" applyFont="1" applyAlignment="1">
      <alignment horizontal="center"/>
    </xf>
    <xf numFmtId="0" fontId="6" fillId="0" borderId="0" xfId="0" applyFont="1" applyAlignment="1">
      <alignment/>
    </xf>
    <xf numFmtId="42" fontId="5" fillId="0" borderId="0" xfId="0" applyNumberFormat="1" applyFont="1" applyAlignment="1">
      <alignment/>
    </xf>
    <xf numFmtId="42" fontId="0" fillId="0" borderId="0" xfId="0" applyNumberFormat="1" applyAlignment="1">
      <alignment/>
    </xf>
    <xf numFmtId="0" fontId="7" fillId="0" borderId="0" xfId="0" applyFont="1" applyAlignment="1">
      <alignment/>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xf>
    <xf numFmtId="42" fontId="9" fillId="0" borderId="0" xfId="0" applyNumberFormat="1" applyFont="1" applyAlignment="1">
      <alignment/>
    </xf>
    <xf numFmtId="0" fontId="10" fillId="0" borderId="0" xfId="0" applyFont="1" applyAlignment="1">
      <alignment/>
    </xf>
    <xf numFmtId="42" fontId="6" fillId="0" borderId="0" xfId="45" applyFont="1" applyAlignment="1">
      <alignment horizontal="left"/>
    </xf>
    <xf numFmtId="42" fontId="5" fillId="0" borderId="0" xfId="45" applyFont="1" applyFill="1" applyAlignment="1">
      <alignment/>
    </xf>
    <xf numFmtId="0" fontId="0" fillId="0" borderId="0" xfId="0" applyFill="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44" fontId="1" fillId="0" borderId="0" xfId="44" applyFont="1" applyAlignment="1">
      <alignment/>
    </xf>
    <xf numFmtId="44" fontId="0" fillId="0" borderId="0" xfId="44" applyFont="1" applyAlignment="1">
      <alignment/>
    </xf>
    <xf numFmtId="44" fontId="0" fillId="0" borderId="0" xfId="0" applyNumberFormat="1" applyAlignment="1">
      <alignment/>
    </xf>
    <xf numFmtId="44" fontId="1" fillId="0" borderId="0" xfId="0" applyNumberFormat="1" applyFont="1" applyAlignment="1">
      <alignment/>
    </xf>
    <xf numFmtId="0" fontId="8" fillId="0" borderId="0" xfId="0" applyFont="1" applyAlignment="1">
      <alignment horizontal="right"/>
    </xf>
    <xf numFmtId="164" fontId="5" fillId="0" borderId="0" xfId="59" applyFont="1" applyAlignment="1">
      <alignment horizontal="right"/>
    </xf>
    <xf numFmtId="9" fontId="8" fillId="0" borderId="0" xfId="0" applyNumberFormat="1" applyFont="1" applyAlignment="1">
      <alignment horizontal="right"/>
    </xf>
    <xf numFmtId="44" fontId="0" fillId="33" borderId="0" xfId="44" applyFont="1" applyFill="1" applyAlignment="1" applyProtection="1">
      <alignment/>
      <protection locked="0"/>
    </xf>
    <xf numFmtId="42" fontId="6" fillId="34" borderId="0" xfId="45" applyFont="1" applyFill="1" applyAlignment="1" applyProtection="1">
      <alignment/>
      <protection/>
    </xf>
    <xf numFmtId="0" fontId="14" fillId="0" borderId="0" xfId="53" applyFont="1" applyFill="1" applyAlignment="1" applyProtection="1">
      <alignment/>
      <protection/>
    </xf>
    <xf numFmtId="0" fontId="14" fillId="0" borderId="0" xfId="0" applyFont="1" applyAlignment="1">
      <alignment horizontal="right"/>
    </xf>
    <xf numFmtId="0" fontId="0" fillId="0" borderId="0" xfId="0" applyAlignment="1">
      <alignment/>
    </xf>
    <xf numFmtId="0" fontId="6" fillId="0" borderId="0" xfId="0" applyFont="1" applyAlignment="1">
      <alignment horizontal="center"/>
    </xf>
    <xf numFmtId="0" fontId="16" fillId="0" borderId="0" xfId="0" applyFont="1" applyAlignment="1">
      <alignment/>
    </xf>
    <xf numFmtId="0" fontId="17" fillId="0" borderId="0" xfId="53" applyFont="1" applyAlignment="1" applyProtection="1">
      <alignment horizontal="center"/>
      <protection/>
    </xf>
    <xf numFmtId="0" fontId="17" fillId="0" borderId="0" xfId="53" applyFont="1" applyAlignment="1" applyProtection="1">
      <alignment horizontal="center" vertical="top" wrapText="1"/>
      <protection/>
    </xf>
    <xf numFmtId="0" fontId="15" fillId="0" borderId="0" xfId="0" applyFont="1" applyAlignment="1">
      <alignment horizontal="center"/>
    </xf>
    <xf numFmtId="0" fontId="19" fillId="0" borderId="0" xfId="53" applyFont="1" applyAlignment="1" applyProtection="1">
      <alignment/>
      <protection/>
    </xf>
    <xf numFmtId="0" fontId="6"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xf>
    <xf numFmtId="164" fontId="6" fillId="0" borderId="0" xfId="59" applyFont="1" applyAlignment="1">
      <alignment horizontal="right"/>
    </xf>
    <xf numFmtId="0" fontId="7" fillId="0" borderId="0" xfId="0" applyFont="1" applyAlignment="1">
      <alignment horizontal="center"/>
    </xf>
    <xf numFmtId="0" fontId="21" fillId="35" borderId="0" xfId="53" applyFont="1" applyFill="1" applyAlignment="1" applyProtection="1">
      <alignment horizontal="center"/>
      <protection/>
    </xf>
    <xf numFmtId="0" fontId="6" fillId="0" borderId="0" xfId="0" applyFont="1" applyAlignment="1">
      <alignment horizontal="right"/>
    </xf>
    <xf numFmtId="0" fontId="22" fillId="0" borderId="0" xfId="0" applyFont="1" applyAlignment="1">
      <alignment horizontal="center"/>
    </xf>
    <xf numFmtId="0" fontId="20" fillId="0" borderId="0" xfId="0" applyFont="1" applyAlignment="1">
      <alignment horizontal="right"/>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center"/>
      <protection locked="0"/>
    </xf>
    <xf numFmtId="44" fontId="1" fillId="0" borderId="0" xfId="44" applyFont="1" applyFill="1" applyAlignment="1" applyProtection="1">
      <alignment/>
      <protection/>
    </xf>
    <xf numFmtId="44" fontId="0" fillId="0" borderId="0" xfId="44" applyFont="1" applyFill="1" applyAlignment="1" applyProtection="1">
      <alignment/>
      <protection/>
    </xf>
    <xf numFmtId="44" fontId="0" fillId="0" borderId="0" xfId="44"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6" fillId="0" borderId="0" xfId="0" applyFont="1" applyFill="1" applyAlignment="1">
      <alignment horizontal="center" vertical="center"/>
    </xf>
    <xf numFmtId="0" fontId="0" fillId="0" borderId="0" xfId="0" applyAlignment="1">
      <alignment horizontal="left"/>
    </xf>
    <xf numFmtId="0" fontId="12" fillId="0" borderId="0" xfId="53" applyAlignment="1" applyProtection="1">
      <alignment horizontal="center"/>
      <protection/>
    </xf>
    <xf numFmtId="0" fontId="24" fillId="0" borderId="0" xfId="53" applyFont="1" applyAlignment="1" applyProtection="1">
      <alignment horizontal="center"/>
      <protection/>
    </xf>
    <xf numFmtId="44" fontId="0" fillId="36" borderId="0" xfId="44" applyFont="1" applyFill="1" applyAlignment="1" applyProtection="1">
      <alignment/>
      <protection locked="0"/>
    </xf>
    <xf numFmtId="0" fontId="1" fillId="0" borderId="0" xfId="0" applyFont="1" applyAlignment="1" applyProtection="1">
      <alignment/>
      <protection locked="0"/>
    </xf>
    <xf numFmtId="0" fontId="0" fillId="0" borderId="0" xfId="0" applyAlignment="1">
      <alignment vertical="top" wrapText="1"/>
    </xf>
    <xf numFmtId="0" fontId="66" fillId="0" borderId="0" xfId="0" applyFont="1" applyAlignment="1">
      <alignment horizontal="center"/>
    </xf>
    <xf numFmtId="0" fontId="21" fillId="10" borderId="11" xfId="53" applyFont="1" applyFill="1" applyBorder="1" applyAlignment="1" applyProtection="1">
      <alignment horizontal="center"/>
      <protection/>
    </xf>
    <xf numFmtId="0" fontId="2" fillId="37" borderId="0" xfId="0" applyFont="1" applyFill="1" applyAlignment="1">
      <alignment horizontal="left" vertical="top" wrapText="1"/>
    </xf>
    <xf numFmtId="0" fontId="0" fillId="0" borderId="0" xfId="0" applyAlignment="1">
      <alignment vertical="top"/>
    </xf>
    <xf numFmtId="0" fontId="25" fillId="10" borderId="12" xfId="0" applyFont="1" applyFill="1" applyBorder="1" applyAlignment="1">
      <alignment horizontal="center" vertical="center"/>
    </xf>
    <xf numFmtId="0" fontId="0" fillId="0" borderId="0" xfId="0" applyFont="1" applyAlignment="1">
      <alignment/>
    </xf>
    <xf numFmtId="0" fontId="0" fillId="0" borderId="0" xfId="0" applyFont="1" applyAlignment="1">
      <alignment vertical="top"/>
    </xf>
    <xf numFmtId="0" fontId="0" fillId="0" borderId="0" xfId="0" applyFont="1" applyAlignment="1" applyProtection="1">
      <alignment vertical="top"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67" fillId="10" borderId="13" xfId="53" applyFont="1" applyFill="1" applyBorder="1" applyAlignment="1" applyProtection="1">
      <alignment horizontal="center"/>
      <protection/>
    </xf>
    <xf numFmtId="0" fontId="68" fillId="0" borderId="0" xfId="53" applyFont="1" applyAlignment="1" applyProtection="1">
      <alignment horizontal="center" vertical="top" wrapText="1"/>
      <protection/>
    </xf>
    <xf numFmtId="0" fontId="69" fillId="35" borderId="0" xfId="53" applyFont="1" applyFill="1" applyAlignment="1" applyProtection="1">
      <alignment horizontal="center"/>
      <protection/>
    </xf>
    <xf numFmtId="0" fontId="21" fillId="35" borderId="0" xfId="53" applyFont="1" applyFill="1" applyAlignment="1" applyProtection="1">
      <alignment horizontal="center" vertical="center" wrapText="1"/>
      <protection/>
    </xf>
    <xf numFmtId="0" fontId="6" fillId="33" borderId="0" xfId="0" applyFont="1" applyFill="1" applyAlignment="1" applyProtection="1">
      <alignment horizontal="right"/>
      <protection locked="0"/>
    </xf>
    <xf numFmtId="0" fontId="20" fillId="0" borderId="0" xfId="0" applyFont="1" applyAlignment="1">
      <alignment horizontal="left" vertical="top" wrapText="1"/>
    </xf>
    <xf numFmtId="0" fontId="0" fillId="0" borderId="0" xfId="0" applyAlignment="1">
      <alignment vertical="top" wrapText="1"/>
    </xf>
    <xf numFmtId="0" fontId="6" fillId="33" borderId="10" xfId="0" applyFont="1" applyFill="1" applyBorder="1" applyAlignment="1" applyProtection="1">
      <alignment/>
      <protection locked="0"/>
    </xf>
    <xf numFmtId="0" fontId="6" fillId="33" borderId="14" xfId="0" applyFont="1" applyFill="1" applyBorder="1" applyAlignment="1" applyProtection="1">
      <alignment/>
      <protection locked="0"/>
    </xf>
    <xf numFmtId="0" fontId="5" fillId="0" borderId="0" xfId="0" applyFont="1" applyAlignment="1">
      <alignment vertical="top" wrapText="1"/>
    </xf>
    <xf numFmtId="0" fontId="20" fillId="0" borderId="0" xfId="0" applyFont="1" applyAlignment="1">
      <alignment vertical="top" wrapText="1"/>
    </xf>
    <xf numFmtId="0" fontId="0" fillId="0" borderId="0" xfId="0" applyAlignment="1">
      <alignment/>
    </xf>
    <xf numFmtId="0" fontId="20" fillId="0" borderId="0" xfId="0" applyFont="1" applyAlignment="1" applyProtection="1">
      <alignment horizontal="left" vertical="top" wrapText="1"/>
      <protection/>
    </xf>
    <xf numFmtId="0" fontId="19" fillId="0" borderId="0" xfId="53" applyFont="1" applyAlignment="1" applyProtection="1">
      <alignment/>
      <protection/>
    </xf>
    <xf numFmtId="0" fontId="6" fillId="35" borderId="0" xfId="0" applyFont="1" applyFill="1" applyAlignment="1">
      <alignment horizontal="center" vertical="center"/>
    </xf>
    <xf numFmtId="0" fontId="11" fillId="0" borderId="0" xfId="0" applyFont="1" applyAlignment="1">
      <alignment horizontal="center"/>
    </xf>
    <xf numFmtId="0" fontId="11" fillId="0" borderId="0" xfId="0" applyFont="1" applyAlignment="1">
      <alignment/>
    </xf>
    <xf numFmtId="0" fontId="0" fillId="38" borderId="0" xfId="0" applyFont="1" applyFill="1" applyAlignment="1" applyProtection="1">
      <alignment horizontal="center"/>
      <protection/>
    </xf>
    <xf numFmtId="0" fontId="0" fillId="38" borderId="0" xfId="0" applyFill="1" applyAlignment="1" applyProtection="1">
      <alignment/>
      <protection/>
    </xf>
    <xf numFmtId="0" fontId="20" fillId="33" borderId="0" xfId="0" applyFont="1" applyFill="1" applyAlignment="1" applyProtection="1">
      <alignment horizontal="left"/>
      <protection locked="0"/>
    </xf>
    <xf numFmtId="0" fontId="1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8" fillId="0" borderId="0" xfId="0" applyFont="1" applyAlignment="1">
      <alignment horizontal="center"/>
    </xf>
    <xf numFmtId="0" fontId="6" fillId="0" borderId="0" xfId="0" applyFont="1" applyAlignment="1">
      <alignment horizontal="center"/>
    </xf>
    <xf numFmtId="0" fontId="1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FIRST BAPTIST CHURCH</a:t>
            </a:r>
          </a:p>
        </c:rich>
      </c:tx>
      <c:layout/>
      <c:spPr>
        <a:noFill/>
        <a:ln>
          <a:noFill/>
        </a:ln>
      </c:spPr>
    </c:title>
    <c:view3D>
      <c:rotX val="15"/>
      <c:hPercent val="81"/>
      <c:rotY val="20"/>
      <c:depthPercent val="200"/>
      <c:rAngAx val="1"/>
    </c:view3D>
    <c:plotArea>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Gráfica!$E$12:$E$17</c:f>
              <c:numCache/>
            </c:numRef>
          </c:val>
          <c:shape val="box"/>
        </c:ser>
        <c:ser>
          <c:idx val="1"/>
          <c:order val="1"/>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Gráfica!$F$12:$F$17</c:f>
              <c:numCache/>
            </c:numRef>
          </c:val>
          <c:shape val="box"/>
        </c:ser>
        <c:gapDepth val="0"/>
        <c:shape val="box"/>
        <c:axId val="64793042"/>
        <c:axId val="46266467"/>
      </c:bar3DChart>
      <c:catAx>
        <c:axId val="64793042"/>
        <c:scaling>
          <c:orientation val="minMax"/>
        </c:scaling>
        <c:axPos val="b"/>
        <c:delete val="0"/>
        <c:numFmt formatCode="General" sourceLinked="1"/>
        <c:majorTickMark val="out"/>
        <c:minorTickMark val="none"/>
        <c:tickLblPos val="low"/>
        <c:spPr>
          <a:ln w="3175">
            <a:solidFill>
              <a:srgbClr val="000000"/>
            </a:solidFill>
          </a:ln>
        </c:spPr>
        <c:crossAx val="46266467"/>
        <c:crosses val="autoZero"/>
        <c:auto val="0"/>
        <c:lblOffset val="100"/>
        <c:tickLblSkip val="5"/>
        <c:noMultiLvlLbl val="0"/>
      </c:catAx>
      <c:valAx>
        <c:axId val="462664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79304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BUDGET ALLOCATIONS</a:t>
            </a:r>
          </a:p>
        </c:rich>
      </c:tx>
      <c:layout>
        <c:manualLayout>
          <c:xMode val="factor"/>
          <c:yMode val="factor"/>
          <c:x val="0.0275"/>
          <c:y val="-0.01825"/>
        </c:manualLayout>
      </c:layout>
      <c:spPr>
        <a:noFill/>
        <a:ln>
          <a:noFill/>
        </a:ln>
      </c:spPr>
    </c:title>
    <c:view3D>
      <c:rotX val="50"/>
      <c:hPercent val="100"/>
      <c:rotY val="70"/>
      <c:depthPercent val="100"/>
      <c:rAngAx val="1"/>
    </c:view3D>
    <c:plotArea>
      <c:layout>
        <c:manualLayout>
          <c:xMode val="edge"/>
          <c:yMode val="edge"/>
          <c:x val="0.17425"/>
          <c:y val="0.18275"/>
          <c:w val="0.6215"/>
          <c:h val="0.7195"/>
        </c:manualLayout>
      </c:layout>
      <c:pie3DChart>
        <c:varyColors val="0"/>
        <c:firstSliceAng val="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DISTRIBUCI</a:t>
            </a:r>
            <a:r>
              <a:rPr lang="en-US" cap="none" sz="1000" b="1" i="0" u="none" baseline="0">
                <a:solidFill>
                  <a:srgbClr val="000000"/>
                </a:solidFill>
                <a:latin typeface="Arial"/>
                <a:ea typeface="Arial"/>
                <a:cs typeface="Arial"/>
              </a:rPr>
              <a:t>Ó</a:t>
            </a:r>
            <a:r>
              <a:rPr lang="en-US" cap="none" sz="1000" b="1" i="0" u="none" baseline="0">
                <a:solidFill>
                  <a:srgbClr val="000000"/>
                </a:solidFill>
                <a:latin typeface="Arial"/>
                <a:ea typeface="Arial"/>
                <a:cs typeface="Arial"/>
              </a:rPr>
              <a:t>N DEL PRESUPUESTO</a:t>
            </a:r>
          </a:p>
        </c:rich>
      </c:tx>
      <c:layout>
        <c:manualLayout>
          <c:xMode val="factor"/>
          <c:yMode val="factor"/>
          <c:x val="0.07425"/>
          <c:y val="-0.02"/>
        </c:manualLayout>
      </c:layout>
      <c:spPr>
        <a:noFill/>
        <a:ln>
          <a:noFill/>
        </a:ln>
      </c:spPr>
    </c:title>
    <c:view3D>
      <c:rotX val="50"/>
      <c:hPercent val="100"/>
      <c:rotY val="230"/>
      <c:depthPercent val="100"/>
      <c:rAngAx val="1"/>
    </c:view3D>
    <c:plotArea>
      <c:layout>
        <c:manualLayout>
          <c:xMode val="edge"/>
          <c:yMode val="edge"/>
          <c:x val="0.1895"/>
          <c:y val="0.1645"/>
          <c:w val="0.63925"/>
          <c:h val="0.7355"/>
        </c:manualLayout>
      </c:layout>
      <c:pie3DChart>
        <c:varyColors val="1"/>
        <c:ser>
          <c:idx val="0"/>
          <c:order val="0"/>
          <c:spPr>
            <a:solidFill>
              <a:srgbClr val="00FF00"/>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00FF00"/>
              </a:solidFill>
              <a:ln w="12700">
                <a:solidFill>
                  <a:srgbClr val="000000"/>
                </a:solidFill>
              </a:ln>
            </c:spPr>
          </c:dPt>
          <c:dPt>
            <c:idx val="2"/>
            <c:spPr>
              <a:solidFill>
                <a:srgbClr val="0000FF"/>
              </a:solidFill>
              <a:ln w="12700">
                <a:solidFill>
                  <a:srgbClr val="000000"/>
                </a:solidFill>
              </a:ln>
            </c:spPr>
          </c:dPt>
          <c:dPt>
            <c:idx val="3"/>
            <c:spPr>
              <a:solidFill>
                <a:srgbClr val="FF00FF"/>
              </a:solidFill>
              <a:ln w="12700">
                <a:solidFill>
                  <a:srgbClr val="000000"/>
                </a:solidFill>
              </a:ln>
            </c:spPr>
          </c:dPt>
          <c:dPt>
            <c:idx val="4"/>
            <c:spPr>
              <a:solidFill>
                <a:srgbClr val="993366"/>
              </a:solidFill>
              <a:ln w="12700">
                <a:solidFill>
                  <a:srgbClr val="000000"/>
                </a:solidFill>
              </a:ln>
            </c:spPr>
          </c:dPt>
          <c:dPt>
            <c:idx val="5"/>
            <c:spPr>
              <a:solidFill>
                <a:srgbClr val="A0E0E0"/>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Misiones</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Salarios/Beneficios</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Discipulado/
</a:t>
                    </a:r>
                    <a:r>
                      <a:rPr lang="en-US" cap="none" sz="800" b="0" i="0" u="none" baseline="0">
                        <a:solidFill>
                          <a:srgbClr val="000000"/>
                        </a:solidFill>
                        <a:latin typeface="Arial"/>
                        <a:ea typeface="Arial"/>
                        <a:cs typeface="Arial"/>
                      </a:rPr>
                      <a:t>Educación</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Música/Adoración</a:t>
                    </a:r>
                  </a:p>
                </c:rich>
              </c:tx>
              <c:numFmt formatCode="General" sourceLinked="1"/>
              <c:dLblPos val="bestFit"/>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Evangelismo</a:t>
                    </a:r>
                  </a:p>
                </c:rich>
              </c:tx>
              <c:numFmt formatCode="General" sourceLinked="1"/>
              <c:dLblPos val="bestFit"/>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Instlaciones</a:t>
                    </a:r>
                  </a:p>
                </c:rich>
              </c:tx>
              <c:numFmt formatCode="General" sourceLinked="1"/>
              <c:dLblPos val="bestFit"/>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Misc</a:t>
                    </a:r>
                  </a:p>
                </c:rich>
              </c:tx>
              <c:numFmt formatCode="General" sourceLinked="1"/>
              <c:showLegendKey val="0"/>
              <c:showVal val="0"/>
              <c:showBubbleSize val="0"/>
              <c:showCatName val="1"/>
              <c:showSerName val="0"/>
              <c:showPercent val="0"/>
            </c:dLbl>
            <c:numFmt formatCode="0%" sourceLinked="0"/>
            <c:dLblPos val="outEnd"/>
            <c:showLegendKey val="0"/>
            <c:showVal val="0"/>
            <c:showBubbleSize val="0"/>
            <c:showCatName val="1"/>
            <c:showSerName val="0"/>
            <c:showLeaderLines val="0"/>
            <c:showPercent val="1"/>
          </c:dLbls>
          <c:val>
            <c:numRef>
              <c:f>Gráfica!$F$12:$F$17</c:f>
              <c:numCache/>
            </c:numRef>
          </c:val>
        </c:ser>
        <c:firstSliceAng val="23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texasbaptists.org/churchadmin" TargetMode="External" /><Relationship Id="rId3" Type="http://schemas.openxmlformats.org/officeDocument/2006/relationships/hyperlink" Target="http://www.texasbaptists.org/churchadmin" TargetMode="External" /><Relationship Id="rId4" Type="http://schemas.openxmlformats.org/officeDocument/2006/relationships/image" Target="../media/image2.png" /><Relationship Id="rId5" Type="http://schemas.openxmlformats.org/officeDocument/2006/relationships/hyperlink" Target="http://www.texasbaptists.org/" TargetMode="External" /><Relationship Id="rId6" Type="http://schemas.openxmlformats.org/officeDocument/2006/relationships/hyperlink" Target="http://www.texasbaptists.or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34</xdr:row>
      <xdr:rowOff>161925</xdr:rowOff>
    </xdr:from>
    <xdr:to>
      <xdr:col>6</xdr:col>
      <xdr:colOff>0</xdr:colOff>
      <xdr:row>40</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5124450" y="6905625"/>
          <a:ext cx="2486025" cy="1352550"/>
        </a:xfrm>
        <a:prstGeom prst="rect">
          <a:avLst/>
        </a:prstGeom>
        <a:noFill/>
        <a:ln w="9525" cmpd="sng">
          <a:noFill/>
        </a:ln>
      </xdr:spPr>
    </xdr:pic>
    <xdr:clientData/>
  </xdr:twoCellAnchor>
  <xdr:twoCellAnchor editAs="oneCell">
    <xdr:from>
      <xdr:col>3</xdr:col>
      <xdr:colOff>142875</xdr:colOff>
      <xdr:row>18</xdr:row>
      <xdr:rowOff>209550</xdr:rowOff>
    </xdr:from>
    <xdr:to>
      <xdr:col>6</xdr:col>
      <xdr:colOff>352425</xdr:colOff>
      <xdr:row>25</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53000" y="3600450"/>
          <a:ext cx="3009900"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1409700</xdr:colOff>
      <xdr:row>28</xdr:row>
      <xdr:rowOff>152400</xdr:rowOff>
    </xdr:from>
    <xdr:to>
      <xdr:col>1</xdr:col>
      <xdr:colOff>1419225</xdr:colOff>
      <xdr:row>28</xdr:row>
      <xdr:rowOff>152400</xdr:rowOff>
    </xdr:to>
    <xdr:graphicFrame>
      <xdr:nvGraphicFramePr>
        <xdr:cNvPr id="1" name="Chart 1"/>
        <xdr:cNvGraphicFramePr/>
      </xdr:nvGraphicFramePr>
      <xdr:xfrm>
        <a:off x="2019300" y="5229225"/>
        <a:ext cx="952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142875</xdr:rowOff>
    </xdr:from>
    <xdr:to>
      <xdr:col>3</xdr:col>
      <xdr:colOff>485775</xdr:colOff>
      <xdr:row>31</xdr:row>
      <xdr:rowOff>9525</xdr:rowOff>
    </xdr:to>
    <xdr:graphicFrame>
      <xdr:nvGraphicFramePr>
        <xdr:cNvPr id="2" name="Chart 2"/>
        <xdr:cNvGraphicFramePr/>
      </xdr:nvGraphicFramePr>
      <xdr:xfrm>
        <a:off x="619125" y="3924300"/>
        <a:ext cx="3209925" cy="1647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18</xdr:row>
      <xdr:rowOff>57150</xdr:rowOff>
    </xdr:from>
    <xdr:to>
      <xdr:col>5</xdr:col>
      <xdr:colOff>590550</xdr:colOff>
      <xdr:row>42</xdr:row>
      <xdr:rowOff>9525</xdr:rowOff>
    </xdr:to>
    <xdr:graphicFrame>
      <xdr:nvGraphicFramePr>
        <xdr:cNvPr id="3" name="Chart 3"/>
        <xdr:cNvGraphicFramePr/>
      </xdr:nvGraphicFramePr>
      <xdr:xfrm>
        <a:off x="609600" y="3448050"/>
        <a:ext cx="5210175" cy="3905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1"/>
  <sheetViews>
    <sheetView showGridLines="0" showRowColHeaders="0" zoomScalePageLayoutView="0" workbookViewId="0" topLeftCell="A7">
      <selection activeCell="K29" sqref="K29"/>
    </sheetView>
  </sheetViews>
  <sheetFormatPr defaultColWidth="9.140625" defaultRowHeight="12.75"/>
  <cols>
    <col min="2" max="2" width="59.140625" style="0" customWidth="1"/>
    <col min="3" max="3" width="3.8515625" style="0" customWidth="1"/>
    <col min="4" max="4" width="3.7109375" style="0" customWidth="1"/>
    <col min="5" max="5" width="17.8515625" style="0" customWidth="1"/>
    <col min="6" max="6" width="20.421875" style="0" customWidth="1"/>
  </cols>
  <sheetData>
    <row r="1" ht="20.25">
      <c r="B1" s="43" t="s">
        <v>149</v>
      </c>
    </row>
    <row r="2" ht="12.75">
      <c r="B2" s="60" t="s">
        <v>124</v>
      </c>
    </row>
    <row r="3" ht="20.25">
      <c r="B3" s="56"/>
    </row>
    <row r="4" spans="2:6" ht="18">
      <c r="B4" s="42" t="s">
        <v>12</v>
      </c>
      <c r="C4" s="34" t="s">
        <v>9</v>
      </c>
      <c r="D4" s="77" t="s">
        <v>14</v>
      </c>
      <c r="E4" s="77"/>
      <c r="F4" s="77"/>
    </row>
    <row r="5" spans="2:6" ht="18">
      <c r="B5" s="44" t="s">
        <v>13</v>
      </c>
      <c r="C5" s="34" t="s">
        <v>9</v>
      </c>
      <c r="D5" s="78" t="s">
        <v>15</v>
      </c>
      <c r="E5" s="78"/>
      <c r="F5" s="78"/>
    </row>
    <row r="6" ht="12.75">
      <c r="B6" s="63"/>
    </row>
    <row r="7" ht="13.5" thickBot="1">
      <c r="B7" s="79" t="s">
        <v>16</v>
      </c>
    </row>
    <row r="8" spans="2:6" ht="15.75">
      <c r="B8" s="76"/>
      <c r="E8" s="64" t="s">
        <v>46</v>
      </c>
      <c r="F8" s="53"/>
    </row>
    <row r="9" spans="2:5" ht="12.75">
      <c r="B9" s="76"/>
      <c r="E9" s="61" t="s">
        <v>79</v>
      </c>
    </row>
    <row r="10" spans="2:5" ht="12.75">
      <c r="B10" s="76"/>
      <c r="E10" s="61" t="s">
        <v>81</v>
      </c>
    </row>
    <row r="11" spans="2:5" ht="12.75">
      <c r="B11" s="76"/>
      <c r="E11" s="61" t="s">
        <v>109</v>
      </c>
    </row>
    <row r="12" spans="2:5" ht="14.25" customHeight="1">
      <c r="B12" s="76"/>
      <c r="E12" s="61" t="s">
        <v>47</v>
      </c>
    </row>
    <row r="13" spans="2:5" ht="15" customHeight="1">
      <c r="B13" s="3" t="s">
        <v>17</v>
      </c>
      <c r="E13" s="61" t="s">
        <v>75</v>
      </c>
    </row>
    <row r="14" spans="2:5" ht="12.75">
      <c r="B14" s="80" t="s">
        <v>18</v>
      </c>
      <c r="E14" s="61" t="s">
        <v>116</v>
      </c>
    </row>
    <row r="15" spans="2:5" ht="12.75" customHeight="1">
      <c r="B15" s="81"/>
      <c r="E15" s="61" t="s">
        <v>90</v>
      </c>
    </row>
    <row r="16" spans="2:5" ht="13.5" customHeight="1" thickBot="1">
      <c r="B16" s="81"/>
      <c r="E16" s="70" t="s">
        <v>122</v>
      </c>
    </row>
    <row r="17" spans="2:5" ht="11.25" customHeight="1">
      <c r="B17" s="81"/>
      <c r="E17" s="54"/>
    </row>
    <row r="18" spans="1:2" ht="18">
      <c r="A18" s="31"/>
      <c r="B18" s="32" t="s">
        <v>47</v>
      </c>
    </row>
    <row r="19" spans="1:2" ht="18">
      <c r="A19" s="31"/>
      <c r="B19" s="33" t="s">
        <v>75</v>
      </c>
    </row>
    <row r="20" spans="1:2" ht="18">
      <c r="A20" s="31"/>
      <c r="B20" s="32" t="s">
        <v>79</v>
      </c>
    </row>
    <row r="21" spans="1:2" ht="18">
      <c r="A21" s="31"/>
      <c r="B21" s="33" t="s">
        <v>116</v>
      </c>
    </row>
    <row r="22" spans="1:6" ht="18">
      <c r="A22" s="31"/>
      <c r="B22" s="32" t="s">
        <v>82</v>
      </c>
      <c r="F22" s="40"/>
    </row>
    <row r="23" spans="1:6" ht="18">
      <c r="A23" s="31"/>
      <c r="B23" s="33" t="s">
        <v>109</v>
      </c>
      <c r="F23" s="40"/>
    </row>
    <row r="24" spans="1:6" ht="15.75" customHeight="1">
      <c r="A24" s="31"/>
      <c r="B24" s="82" t="s">
        <v>19</v>
      </c>
      <c r="F24" s="40"/>
    </row>
    <row r="25" spans="1:6" ht="15.75" customHeight="1">
      <c r="A25" s="31"/>
      <c r="B25" s="82"/>
      <c r="F25" s="40"/>
    </row>
    <row r="26" spans="1:6" ht="15.75" customHeight="1">
      <c r="A26" s="31"/>
      <c r="B26" s="82"/>
      <c r="F26" s="40"/>
    </row>
    <row r="27" spans="1:6" ht="15.75" customHeight="1">
      <c r="A27" s="31"/>
      <c r="B27" s="82"/>
      <c r="F27" s="40"/>
    </row>
    <row r="28" spans="1:6" ht="14.25" customHeight="1">
      <c r="A28" s="31"/>
      <c r="B28" s="82"/>
      <c r="F28" s="40"/>
    </row>
    <row r="29" spans="1:6" ht="14.25" customHeight="1">
      <c r="A29" s="31"/>
      <c r="B29" s="75" t="s">
        <v>20</v>
      </c>
      <c r="F29" s="40"/>
    </row>
    <row r="30" spans="1:6" ht="14.25" customHeight="1">
      <c r="A30" s="31"/>
      <c r="B30" s="76"/>
      <c r="F30" s="40"/>
    </row>
    <row r="31" spans="2:6" ht="14.25" customHeight="1">
      <c r="B31" s="76"/>
      <c r="F31" s="40"/>
    </row>
    <row r="32" ht="18" customHeight="1">
      <c r="B32" s="76"/>
    </row>
    <row r="33" ht="18" customHeight="1">
      <c r="B33" s="59"/>
    </row>
    <row r="34" ht="18" customHeight="1">
      <c r="B34" s="75" t="s">
        <v>123</v>
      </c>
    </row>
    <row r="35" ht="18" customHeight="1">
      <c r="B35" s="76"/>
    </row>
    <row r="36" ht="18" customHeight="1">
      <c r="B36" s="76"/>
    </row>
    <row r="37" ht="18" customHeight="1">
      <c r="B37" s="76"/>
    </row>
    <row r="38" ht="18" customHeight="1">
      <c r="B38" s="76"/>
    </row>
    <row r="39" ht="18" customHeight="1">
      <c r="B39" s="76"/>
    </row>
    <row r="40" ht="18" customHeight="1">
      <c r="B40" s="76"/>
    </row>
    <row r="41" ht="18">
      <c r="B41" s="33" t="s">
        <v>80</v>
      </c>
    </row>
    <row r="42" ht="23.25">
      <c r="B42" s="71" t="s">
        <v>122</v>
      </c>
    </row>
    <row r="43" ht="15">
      <c r="B43" s="1"/>
    </row>
    <row r="44" ht="38.25">
      <c r="B44" s="62" t="s">
        <v>24</v>
      </c>
    </row>
    <row r="46" ht="12.75">
      <c r="B46" s="16" t="s">
        <v>22</v>
      </c>
    </row>
    <row r="47" ht="12.75">
      <c r="B47" s="16" t="s">
        <v>23</v>
      </c>
    </row>
    <row r="48" ht="12.75">
      <c r="B48" s="16" t="s">
        <v>10</v>
      </c>
    </row>
    <row r="49" ht="12.75">
      <c r="B49" s="16" t="s">
        <v>11</v>
      </c>
    </row>
    <row r="50" ht="12.75">
      <c r="B50" s="16" t="s">
        <v>21</v>
      </c>
    </row>
    <row r="51" ht="12.75">
      <c r="B51" s="55"/>
    </row>
  </sheetData>
  <sheetProtection/>
  <mergeCells count="7">
    <mergeCell ref="B34:B40"/>
    <mergeCell ref="B29:B32"/>
    <mergeCell ref="D4:F4"/>
    <mergeCell ref="D5:F5"/>
    <mergeCell ref="B7:B12"/>
    <mergeCell ref="B14:B17"/>
    <mergeCell ref="B24:B28"/>
  </mergeCells>
  <hyperlinks>
    <hyperlink ref="B18" location="Missions!A1" display="Missions"/>
    <hyperlink ref="B19" location="Salaries!A1" display="Salaries"/>
    <hyperlink ref="B20" location="Discipleship!A1" display="Discipleship"/>
    <hyperlink ref="B21" location="Worship!A1" display="Worship"/>
    <hyperlink ref="B22" location="Evangelism!A1" display="Evangelism"/>
    <hyperlink ref="B23" location="Facilities!A1" display="Facilities"/>
    <hyperlink ref="B41" location="'Budget Summary'!A1" display="Budget Summary"/>
    <hyperlink ref="B42" location="'Summary Graph'!A1" display="Summary Graph"/>
    <hyperlink ref="E12" location="Missions!A1" display="Missions"/>
    <hyperlink ref="E13" location="Salaries!A1" display="Salaries"/>
    <hyperlink ref="E9" location="Discipleship!A1" display="Discipleship"/>
    <hyperlink ref="E14" location="Worship!A1" display="Worship"/>
    <hyperlink ref="E10" location="Evangelism!A1" display="Evangelism"/>
    <hyperlink ref="E11" location="Facilities!A1" display="Facilities"/>
    <hyperlink ref="E15" location="'Budget Summary'!A1" display="Budget Summary"/>
    <hyperlink ref="E16" location="'Summary Graph'!A1" display="Summary Graph"/>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5"/>
  <sheetViews>
    <sheetView showGridLines="0" showRowColHeaders="0" tabSelected="1" zoomScalePageLayoutView="0" workbookViewId="0" topLeftCell="A1">
      <selection activeCell="K15" sqref="K15"/>
    </sheetView>
  </sheetViews>
  <sheetFormatPr defaultColWidth="9.140625" defaultRowHeight="12.75"/>
  <cols>
    <col min="2" max="2" width="31.8515625" style="0" customWidth="1"/>
    <col min="4" max="4" width="12.421875" style="0" customWidth="1"/>
    <col min="5" max="5" width="15.8515625" style="0" customWidth="1"/>
    <col min="6" max="6" width="11.421875" style="0" customWidth="1"/>
    <col min="8" max="8" width="13.28125" style="0" customWidth="1"/>
    <col min="9" max="9" width="14.140625" style="0" customWidth="1"/>
  </cols>
  <sheetData>
    <row r="1" spans="1:2" ht="14.25" customHeight="1">
      <c r="A1" s="83" t="s">
        <v>91</v>
      </c>
      <c r="B1" s="81"/>
    </row>
    <row r="2" ht="14.25" customHeight="1">
      <c r="A2" s="35"/>
    </row>
    <row r="3" spans="2:6" ht="23.25">
      <c r="B3" s="85" t="s">
        <v>138</v>
      </c>
      <c r="C3" s="86"/>
      <c r="D3" s="86"/>
      <c r="E3" s="86"/>
      <c r="F3" s="86"/>
    </row>
    <row r="4" spans="2:6" ht="10.5" customHeight="1">
      <c r="B4" s="2"/>
      <c r="C4" s="2"/>
      <c r="E4" s="2"/>
      <c r="F4" s="2"/>
    </row>
    <row r="5" spans="2:6" ht="17.25" customHeight="1">
      <c r="B5" s="74" t="s">
        <v>139</v>
      </c>
      <c r="C5" s="89" t="str">
        <f>Introduccion!D4</f>
        <v>(el nombre de su iglesia)</v>
      </c>
      <c r="D5" s="89"/>
      <c r="E5" s="89"/>
      <c r="F5" s="89"/>
    </row>
    <row r="6" spans="2:6" ht="15.75">
      <c r="B6" s="74" t="s">
        <v>140</v>
      </c>
      <c r="C6" s="89" t="str">
        <f>Introduccion!D5</f>
        <v>(la ciudad de su iglesia)</v>
      </c>
      <c r="D6" s="89"/>
      <c r="E6" s="89"/>
      <c r="F6" s="89"/>
    </row>
    <row r="7" spans="2:6" s="14" customFormat="1" ht="6" customHeight="1">
      <c r="B7" s="87"/>
      <c r="C7" s="88"/>
      <c r="D7" s="88"/>
      <c r="E7" s="88"/>
      <c r="F7" s="88"/>
    </row>
    <row r="8" spans="2:6" ht="15.75" customHeight="1">
      <c r="B8" s="88"/>
      <c r="C8" s="88"/>
      <c r="D8" s="88"/>
      <c r="E8" s="88"/>
      <c r="F8" s="88"/>
    </row>
    <row r="9" spans="2:6" ht="15.75">
      <c r="B9" s="42" t="s">
        <v>141</v>
      </c>
      <c r="C9" s="1"/>
      <c r="D9" s="12">
        <f>SUM(E12:E17)</f>
        <v>448260</v>
      </c>
      <c r="F9" s="1"/>
    </row>
    <row r="10" spans="2:3" ht="8.25" customHeight="1">
      <c r="B10" s="7"/>
      <c r="C10" s="3" t="s">
        <v>0</v>
      </c>
    </row>
    <row r="11" spans="2:6" s="1" customFormat="1" ht="15.75">
      <c r="B11" s="36" t="s">
        <v>142</v>
      </c>
      <c r="C11" s="36" t="s">
        <v>143</v>
      </c>
      <c r="D11" s="37"/>
      <c r="E11" s="38" t="s">
        <v>144</v>
      </c>
      <c r="F11" s="37"/>
    </row>
    <row r="12" spans="2:6" ht="15.75">
      <c r="B12" s="27" t="s">
        <v>25</v>
      </c>
      <c r="C12" s="22" t="s">
        <v>1</v>
      </c>
      <c r="D12" s="8"/>
      <c r="E12" s="26">
        <f>Resumen!F7</f>
        <v>56400</v>
      </c>
      <c r="F12" s="23">
        <f>E12/D9</f>
        <v>0.12581983670191407</v>
      </c>
    </row>
    <row r="13" spans="2:6" ht="15.75">
      <c r="B13" s="27" t="s">
        <v>145</v>
      </c>
      <c r="C13" s="22" t="s">
        <v>2</v>
      </c>
      <c r="D13" s="9"/>
      <c r="E13" s="26">
        <f>Resumen!F9</f>
        <v>210300</v>
      </c>
      <c r="F13" s="23">
        <f>E13/D9</f>
        <v>0.4691473698300094</v>
      </c>
    </row>
    <row r="14" spans="2:6" ht="15.75">
      <c r="B14" s="27" t="s">
        <v>146</v>
      </c>
      <c r="C14" s="22" t="s">
        <v>4</v>
      </c>
      <c r="D14" s="1"/>
      <c r="E14" s="26">
        <f>Resumen!F11</f>
        <v>45000</v>
      </c>
      <c r="F14" s="23">
        <f>E14/D9</f>
        <v>0.10038816758131441</v>
      </c>
    </row>
    <row r="15" spans="2:6" ht="15.75">
      <c r="B15" s="27" t="s">
        <v>147</v>
      </c>
      <c r="C15" s="24" t="s">
        <v>5</v>
      </c>
      <c r="D15" s="1"/>
      <c r="E15" s="26">
        <f>Resumen!F13</f>
        <v>18000</v>
      </c>
      <c r="F15" s="23">
        <f>E15/D9</f>
        <v>0.04015526703252577</v>
      </c>
    </row>
    <row r="16" spans="2:6" ht="15.75">
      <c r="B16" s="27" t="s">
        <v>128</v>
      </c>
      <c r="C16" s="22" t="s">
        <v>6</v>
      </c>
      <c r="D16" s="1"/>
      <c r="E16" s="26">
        <f>Resumen!F15</f>
        <v>36000</v>
      </c>
      <c r="F16" s="23">
        <f>E16/D9</f>
        <v>0.08031053406505154</v>
      </c>
    </row>
    <row r="17" spans="2:6" ht="15.75">
      <c r="B17" s="27" t="s">
        <v>148</v>
      </c>
      <c r="C17" s="22" t="s">
        <v>7</v>
      </c>
      <c r="D17" s="1"/>
      <c r="E17" s="26">
        <f>Resumen!F17</f>
        <v>82560</v>
      </c>
      <c r="F17" s="23">
        <f>E17/D9</f>
        <v>0.18417882478918485</v>
      </c>
    </row>
    <row r="18" spans="2:6" ht="15.75">
      <c r="B18" s="28"/>
      <c r="C18" s="1" t="s">
        <v>0</v>
      </c>
      <c r="D18" s="1" t="s">
        <v>0</v>
      </c>
      <c r="E18" s="13"/>
      <c r="F18" s="39">
        <f>SUM(F12:F17)</f>
        <v>1</v>
      </c>
    </row>
    <row r="19" spans="2:6" ht="15">
      <c r="B19" s="1"/>
      <c r="C19" s="1"/>
      <c r="D19" s="1"/>
      <c r="E19" s="4" t="s">
        <v>0</v>
      </c>
      <c r="F19" s="1"/>
    </row>
    <row r="20" spans="5:9" ht="15.75">
      <c r="E20" s="5" t="s">
        <v>0</v>
      </c>
      <c r="H20" s="84" t="s">
        <v>46</v>
      </c>
      <c r="I20" s="84"/>
    </row>
    <row r="21" spans="5:9" ht="12.75">
      <c r="E21" s="10"/>
      <c r="F21" s="11"/>
      <c r="G21" s="11"/>
      <c r="H21" s="41" t="s">
        <v>47</v>
      </c>
      <c r="I21" s="41" t="s">
        <v>90</v>
      </c>
    </row>
    <row r="22" spans="5:9" ht="12.75">
      <c r="E22" s="11"/>
      <c r="F22" s="11"/>
      <c r="G22" s="11"/>
      <c r="H22" s="41" t="s">
        <v>75</v>
      </c>
      <c r="I22" s="41" t="s">
        <v>122</v>
      </c>
    </row>
    <row r="23" spans="5:9" ht="12.75">
      <c r="E23" s="11"/>
      <c r="F23" s="11"/>
      <c r="G23" s="11"/>
      <c r="H23" s="41" t="s">
        <v>79</v>
      </c>
      <c r="I23" s="41" t="s">
        <v>82</v>
      </c>
    </row>
    <row r="24" spans="5:9" ht="12.75">
      <c r="E24" s="11"/>
      <c r="F24" s="11"/>
      <c r="G24" s="11"/>
      <c r="H24" s="41" t="s">
        <v>116</v>
      </c>
      <c r="I24" s="41" t="s">
        <v>109</v>
      </c>
    </row>
    <row r="26" ht="12.75">
      <c r="B26" s="6" t="s">
        <v>0</v>
      </c>
    </row>
    <row r="27" ht="12.75">
      <c r="B27" s="6" t="s">
        <v>0</v>
      </c>
    </row>
    <row r="29" ht="12.75">
      <c r="B29" s="6"/>
    </row>
    <row r="30" spans="2:5" ht="12.75">
      <c r="B30" s="6"/>
      <c r="E30" s="6"/>
    </row>
    <row r="33" ht="12.75">
      <c r="F33" s="6"/>
    </row>
    <row r="34" ht="12.75">
      <c r="F34" s="6"/>
    </row>
    <row r="35" ht="12.75">
      <c r="F35" s="6"/>
    </row>
  </sheetData>
  <sheetProtection/>
  <mergeCells count="6">
    <mergeCell ref="A1:B1"/>
    <mergeCell ref="H20:I20"/>
    <mergeCell ref="B3:F3"/>
    <mergeCell ref="B7:F8"/>
    <mergeCell ref="C5:F5"/>
    <mergeCell ref="C6:F6"/>
  </mergeCells>
  <hyperlinks>
    <hyperlink ref="B12" location="Missions!A1" display="MISSIONS "/>
    <hyperlink ref="B13" location="Salaries!A1" display="SALARIES/BENEFITS "/>
    <hyperlink ref="B14" location="Discipleship!A1" display="DISCIPLESHIP/EDUCATION"/>
    <hyperlink ref="B15" location="Worship!A1" display="MUSIC/WORHIP"/>
    <hyperlink ref="B16" location="Evangelism!A1" display="EVANGELSIM"/>
    <hyperlink ref="B17" location="Facilities!A1" display="FACILITIES"/>
    <hyperlink ref="A1" location="Introduction!A1" display="Return to Introduction Page"/>
    <hyperlink ref="H21" location="Missions!A1" display="Missions"/>
    <hyperlink ref="H22" location="Salaries!A1" display="Salaries"/>
    <hyperlink ref="H23" location="Discipleship!A1" display="Discipleship"/>
    <hyperlink ref="H24" location="Worship!A1" display="Worship"/>
    <hyperlink ref="I23" location="Evangelism!A1" display="Evangelism"/>
    <hyperlink ref="I24" location="Facilities!A1" display="Facilities"/>
    <hyperlink ref="I21" location="'Budget Summary'!A1" display="Budget Summary"/>
    <hyperlink ref="I22" location="'Summary Graph'!A1" display="Summary Graph"/>
  </hyperlinks>
  <printOptions/>
  <pageMargins left="0.52" right="0.43" top="0.63" bottom="0.55"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showGridLines="0" showRowColHeaders="0" zoomScalePageLayoutView="0" workbookViewId="0" topLeftCell="A1">
      <selection activeCell="A1" sqref="A1:C1"/>
    </sheetView>
  </sheetViews>
  <sheetFormatPr defaultColWidth="9.140625" defaultRowHeight="12.75"/>
  <cols>
    <col min="2" max="2" width="12.7109375" style="0" customWidth="1"/>
    <col min="3" max="3" width="6.421875" style="0" customWidth="1"/>
    <col min="4" max="4" width="30.00390625" style="0" customWidth="1"/>
    <col min="5" max="5" width="12.28125" style="0" customWidth="1"/>
    <col min="6" max="6" width="13.8515625" style="0" customWidth="1"/>
    <col min="8" max="8" width="13.140625" style="0" customWidth="1"/>
    <col min="9" max="9" width="15.00390625" style="0" customWidth="1"/>
  </cols>
  <sheetData>
    <row r="1" spans="1:3" ht="12.75">
      <c r="A1" s="83" t="s">
        <v>91</v>
      </c>
      <c r="B1" s="81"/>
      <c r="C1" s="81"/>
    </row>
    <row r="2" spans="1:3" ht="12.75">
      <c r="A2" s="35"/>
      <c r="B2" s="29"/>
      <c r="C2" s="29"/>
    </row>
    <row r="3" spans="1:4" ht="15.75">
      <c r="A3" s="35"/>
      <c r="D3" s="30" t="str">
        <f>Introduccion!D4</f>
        <v>(el nombre de su iglesia)</v>
      </c>
    </row>
    <row r="4" spans="1:6" ht="18">
      <c r="A4" s="35"/>
      <c r="B4" s="90" t="s">
        <v>135</v>
      </c>
      <c r="C4" s="91"/>
      <c r="D4" s="91"/>
      <c r="E4" s="91"/>
      <c r="F4" s="91"/>
    </row>
    <row r="6" spans="2:6" ht="12.75">
      <c r="B6" s="16" t="s">
        <v>26</v>
      </c>
      <c r="C6" s="15" t="s">
        <v>51</v>
      </c>
      <c r="E6" s="16" t="s">
        <v>27</v>
      </c>
      <c r="F6" s="16" t="s">
        <v>28</v>
      </c>
    </row>
    <row r="7" spans="2:9" ht="15.75">
      <c r="B7" s="17">
        <v>100</v>
      </c>
      <c r="C7" s="65" t="s">
        <v>136</v>
      </c>
      <c r="E7" s="21">
        <f>Misiones!F33</f>
        <v>5950</v>
      </c>
      <c r="F7" s="21">
        <f>Misiones!G33</f>
        <v>56400</v>
      </c>
      <c r="H7" s="84" t="s">
        <v>46</v>
      </c>
      <c r="I7" s="84"/>
    </row>
    <row r="8" spans="2:9" ht="12.75">
      <c r="B8" s="17"/>
      <c r="E8" s="20"/>
      <c r="F8" s="20"/>
      <c r="H8" s="41" t="s">
        <v>47</v>
      </c>
      <c r="I8" s="41" t="s">
        <v>90</v>
      </c>
    </row>
    <row r="9" spans="2:9" ht="12.75">
      <c r="B9" s="17">
        <v>200</v>
      </c>
      <c r="C9" s="65" t="s">
        <v>52</v>
      </c>
      <c r="E9" s="21">
        <f>Salarios!G50</f>
        <v>17525</v>
      </c>
      <c r="F9" s="21">
        <f>Salarios!H50</f>
        <v>210300</v>
      </c>
      <c r="H9" s="41" t="s">
        <v>75</v>
      </c>
      <c r="I9" s="41" t="s">
        <v>122</v>
      </c>
    </row>
    <row r="10" spans="2:9" ht="12.75">
      <c r="B10" s="17"/>
      <c r="E10" s="20"/>
      <c r="F10" s="20"/>
      <c r="H10" s="41" t="s">
        <v>79</v>
      </c>
      <c r="I10" s="41" t="s">
        <v>82</v>
      </c>
    </row>
    <row r="11" spans="2:9" ht="12.75">
      <c r="B11" s="17">
        <v>300</v>
      </c>
      <c r="C11" s="65" t="s">
        <v>126</v>
      </c>
      <c r="E11" s="21">
        <f>Discipulado!F22</f>
        <v>3750</v>
      </c>
      <c r="F11" s="21">
        <f>Discipulado!G22</f>
        <v>45000</v>
      </c>
      <c r="H11" s="41" t="s">
        <v>116</v>
      </c>
      <c r="I11" s="41" t="s">
        <v>109</v>
      </c>
    </row>
    <row r="12" ht="12.75">
      <c r="B12" s="17"/>
    </row>
    <row r="13" spans="2:6" ht="12.75">
      <c r="B13" s="17">
        <v>400</v>
      </c>
      <c r="C13" s="65" t="s">
        <v>110</v>
      </c>
      <c r="E13" s="21">
        <f>Adoración!F17</f>
        <v>1500</v>
      </c>
      <c r="F13" s="21">
        <f>Adoración!G17</f>
        <v>18000</v>
      </c>
    </row>
    <row r="14" ht="12.75">
      <c r="B14" s="17"/>
    </row>
    <row r="15" spans="2:6" ht="12.75">
      <c r="B15" s="17">
        <v>500</v>
      </c>
      <c r="C15" s="65" t="s">
        <v>130</v>
      </c>
      <c r="E15" s="21">
        <f>Evangelismo!F17</f>
        <v>3000</v>
      </c>
      <c r="F15" s="21">
        <f>Evangelismo!G17</f>
        <v>36000</v>
      </c>
    </row>
    <row r="16" ht="12.75">
      <c r="B16" s="17"/>
    </row>
    <row r="17" spans="2:6" ht="12.75">
      <c r="B17" s="17">
        <v>600</v>
      </c>
      <c r="C17" s="65" t="s">
        <v>117</v>
      </c>
      <c r="E17" s="21">
        <f>Instalaciones!G39</f>
        <v>6880</v>
      </c>
      <c r="F17" s="21">
        <f>Instalaciones!H39</f>
        <v>82560</v>
      </c>
    </row>
    <row r="19" spans="3:6" ht="12.75">
      <c r="C19" s="15" t="s">
        <v>137</v>
      </c>
      <c r="E19" s="21">
        <f>SUM(E7,E9,E11,E13,E15,E17)</f>
        <v>38605</v>
      </c>
      <c r="F19" s="21">
        <f>SUM(F7,F9,F11,F13,F15,F17)</f>
        <v>448260</v>
      </c>
    </row>
  </sheetData>
  <sheetProtection/>
  <mergeCells count="3">
    <mergeCell ref="B4:F4"/>
    <mergeCell ref="A1:C1"/>
    <mergeCell ref="H7:I7"/>
  </mergeCells>
  <hyperlinks>
    <hyperlink ref="A1" location="Introduction!A1" display="Return to Introduction Page"/>
    <hyperlink ref="H8" location="Missions!A1" display="Missions"/>
    <hyperlink ref="H9" location="Salaries!A1" display="Salaries"/>
    <hyperlink ref="H10" location="Discipleship!A1" display="Discipleship"/>
    <hyperlink ref="H11" location="Worship!A1" display="Worship"/>
    <hyperlink ref="I10" location="Evangelism!A1" display="Evangelism"/>
    <hyperlink ref="I11" location="Facilities!A1" display="Facilities"/>
    <hyperlink ref="I8" location="'Budget Summary'!A1" display="Budget Summary"/>
    <hyperlink ref="I9" location="'Summary Graph'!A1" display="Summary Graph"/>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3"/>
  <sheetViews>
    <sheetView showGridLines="0" showRowColHeaders="0" zoomScalePageLayoutView="0" workbookViewId="0" topLeftCell="A1">
      <selection activeCell="A1" sqref="A1:C1"/>
    </sheetView>
  </sheetViews>
  <sheetFormatPr defaultColWidth="9.140625" defaultRowHeight="12.75"/>
  <cols>
    <col min="4" max="4" width="5.140625" style="0" customWidth="1"/>
    <col min="5" max="5" width="22.57421875" style="0" customWidth="1"/>
    <col min="6" max="7" width="15.140625" style="0" customWidth="1"/>
    <col min="8" max="8" width="11.57421875" style="0" customWidth="1"/>
    <col min="9" max="9" width="12.57421875" style="0" customWidth="1"/>
    <col min="10" max="10" width="14.28125" style="0" customWidth="1"/>
  </cols>
  <sheetData>
    <row r="1" spans="1:3" ht="12.75">
      <c r="A1" s="83" t="s">
        <v>49</v>
      </c>
      <c r="B1" s="81"/>
      <c r="C1" s="81"/>
    </row>
    <row r="2" spans="1:3" ht="12.75">
      <c r="A2" s="35"/>
      <c r="B2" s="29"/>
      <c r="C2" s="29"/>
    </row>
    <row r="3" spans="1:6" ht="15.75">
      <c r="A3" s="35"/>
      <c r="E3" s="94" t="str">
        <f>Introduccion!D4</f>
        <v>(el nombre de su iglesia)</v>
      </c>
      <c r="F3" s="94"/>
    </row>
    <row r="4" spans="1:7" ht="18">
      <c r="A4" s="35"/>
      <c r="C4" s="90" t="s">
        <v>25</v>
      </c>
      <c r="D4" s="93"/>
      <c r="E4" s="93"/>
      <c r="F4" s="93"/>
      <c r="G4" s="93"/>
    </row>
    <row r="6" spans="3:7" ht="12.75">
      <c r="C6" s="16" t="s">
        <v>26</v>
      </c>
      <c r="D6" s="92" t="s">
        <v>30</v>
      </c>
      <c r="E6" s="81"/>
      <c r="F6" s="16" t="s">
        <v>27</v>
      </c>
      <c r="G6" s="16" t="s">
        <v>28</v>
      </c>
    </row>
    <row r="7" spans="3:4" ht="12.75">
      <c r="C7" s="47">
        <v>100</v>
      </c>
      <c r="D7" s="65" t="s">
        <v>29</v>
      </c>
    </row>
    <row r="8" spans="3:10" ht="15.75">
      <c r="C8" s="47">
        <v>110</v>
      </c>
      <c r="E8" s="15" t="s">
        <v>31</v>
      </c>
      <c r="F8" s="18">
        <f>SUM(F9:F11)</f>
        <v>3500</v>
      </c>
      <c r="G8" s="18">
        <f>(F8*12)</f>
        <v>42000</v>
      </c>
      <c r="I8" s="84" t="s">
        <v>46</v>
      </c>
      <c r="J8" s="84"/>
    </row>
    <row r="9" spans="3:10" ht="12.75">
      <c r="C9" s="47">
        <v>111</v>
      </c>
      <c r="E9" s="46" t="s">
        <v>32</v>
      </c>
      <c r="F9" s="25">
        <v>3000</v>
      </c>
      <c r="G9" s="19">
        <f aca="true" t="shared" si="0" ref="G9:G31">(F9*12)</f>
        <v>36000</v>
      </c>
      <c r="I9" s="41" t="s">
        <v>47</v>
      </c>
      <c r="J9" s="41" t="s">
        <v>125</v>
      </c>
    </row>
    <row r="10" spans="3:10" ht="12.75">
      <c r="C10" s="47">
        <v>112</v>
      </c>
      <c r="E10" s="46" t="s">
        <v>33</v>
      </c>
      <c r="F10" s="25">
        <v>200</v>
      </c>
      <c r="G10" s="19">
        <f t="shared" si="0"/>
        <v>2400</v>
      </c>
      <c r="I10" s="41" t="s">
        <v>75</v>
      </c>
      <c r="J10" s="72" t="s">
        <v>122</v>
      </c>
    </row>
    <row r="11" spans="3:10" ht="12.75">
      <c r="C11" s="47">
        <v>113</v>
      </c>
      <c r="E11" s="46" t="s">
        <v>34</v>
      </c>
      <c r="F11" s="25">
        <v>300</v>
      </c>
      <c r="G11" s="19">
        <f t="shared" si="0"/>
        <v>3600</v>
      </c>
      <c r="I11" s="41" t="s">
        <v>79</v>
      </c>
      <c r="J11" s="41" t="s">
        <v>82</v>
      </c>
    </row>
    <row r="12" spans="3:10" ht="12.75">
      <c r="C12" s="47"/>
      <c r="F12" s="50"/>
      <c r="G12" s="19"/>
      <c r="I12" s="41" t="s">
        <v>116</v>
      </c>
      <c r="J12" s="41" t="s">
        <v>109</v>
      </c>
    </row>
    <row r="13" spans="3:7" ht="12.75">
      <c r="C13" s="47">
        <v>120</v>
      </c>
      <c r="E13" s="15" t="s">
        <v>35</v>
      </c>
      <c r="F13" s="18">
        <f>SUM(F14:F16)</f>
        <v>700</v>
      </c>
      <c r="G13" s="18">
        <f t="shared" si="0"/>
        <v>8400</v>
      </c>
    </row>
    <row r="14" spans="3:7" ht="12.75">
      <c r="C14" s="47">
        <v>121</v>
      </c>
      <c r="E14" s="46" t="s">
        <v>32</v>
      </c>
      <c r="F14" s="25">
        <v>300</v>
      </c>
      <c r="G14" s="19">
        <f t="shared" si="0"/>
        <v>3600</v>
      </c>
    </row>
    <row r="15" spans="3:7" ht="12.75">
      <c r="C15" s="47">
        <v>122</v>
      </c>
      <c r="E15" s="46" t="s">
        <v>33</v>
      </c>
      <c r="F15" s="25">
        <v>200</v>
      </c>
      <c r="G15" s="19">
        <f t="shared" si="0"/>
        <v>2400</v>
      </c>
    </row>
    <row r="16" spans="3:7" ht="12.75">
      <c r="C16" s="47">
        <v>123</v>
      </c>
      <c r="E16" s="46" t="s">
        <v>34</v>
      </c>
      <c r="F16" s="57">
        <v>200</v>
      </c>
      <c r="G16" s="19">
        <f t="shared" si="0"/>
        <v>2400</v>
      </c>
    </row>
    <row r="17" spans="3:7" ht="12.75">
      <c r="C17" s="47"/>
      <c r="E17" s="45"/>
      <c r="F17" s="49"/>
      <c r="G17" s="19"/>
    </row>
    <row r="18" spans="3:7" ht="12.75">
      <c r="C18" s="47">
        <v>130</v>
      </c>
      <c r="E18" s="15" t="s">
        <v>36</v>
      </c>
      <c r="F18" s="18">
        <f>SUM(F19:F20)</f>
        <v>500</v>
      </c>
      <c r="G18" s="18">
        <f t="shared" si="0"/>
        <v>6000</v>
      </c>
    </row>
    <row r="19" spans="3:7" ht="12.75">
      <c r="C19" s="47">
        <v>131</v>
      </c>
      <c r="E19" s="46" t="s">
        <v>37</v>
      </c>
      <c r="F19" s="25">
        <v>300</v>
      </c>
      <c r="G19" s="19">
        <f t="shared" si="0"/>
        <v>3600</v>
      </c>
    </row>
    <row r="20" spans="3:7" ht="12.75">
      <c r="C20" s="47">
        <v>132</v>
      </c>
      <c r="E20" s="46" t="s">
        <v>38</v>
      </c>
      <c r="F20" s="25">
        <v>200</v>
      </c>
      <c r="G20" s="19">
        <f t="shared" si="0"/>
        <v>2400</v>
      </c>
    </row>
    <row r="21" spans="3:7" ht="12.75">
      <c r="C21" s="47"/>
      <c r="E21" s="45"/>
      <c r="F21" s="49"/>
      <c r="G21" s="19"/>
    </row>
    <row r="22" spans="3:7" ht="12.75">
      <c r="C22" s="47">
        <v>140</v>
      </c>
      <c r="E22" s="58" t="s">
        <v>39</v>
      </c>
      <c r="F22" s="48">
        <f>SUM(F23:F25)</f>
        <v>600</v>
      </c>
      <c r="G22" s="19">
        <f t="shared" si="0"/>
        <v>7200</v>
      </c>
    </row>
    <row r="23" spans="3:7" ht="12.75">
      <c r="C23" s="47">
        <v>141</v>
      </c>
      <c r="E23" s="46" t="s">
        <v>32</v>
      </c>
      <c r="F23" s="25">
        <v>300</v>
      </c>
      <c r="G23" s="19">
        <f t="shared" si="0"/>
        <v>3600</v>
      </c>
    </row>
    <row r="24" spans="3:7" ht="12.75">
      <c r="C24" s="47">
        <v>142</v>
      </c>
      <c r="E24" s="46" t="s">
        <v>33</v>
      </c>
      <c r="F24" s="25">
        <v>200</v>
      </c>
      <c r="G24" s="19">
        <f t="shared" si="0"/>
        <v>2400</v>
      </c>
    </row>
    <row r="25" spans="3:7" ht="12.75">
      <c r="C25" s="47">
        <v>143</v>
      </c>
      <c r="E25" s="46" t="s">
        <v>34</v>
      </c>
      <c r="F25" s="25">
        <v>100</v>
      </c>
      <c r="G25" s="19">
        <f t="shared" si="0"/>
        <v>1200</v>
      </c>
    </row>
    <row r="26" spans="3:7" ht="12.75">
      <c r="C26" s="47"/>
      <c r="F26" s="49"/>
      <c r="G26" s="19"/>
    </row>
    <row r="27" spans="3:7" ht="12.75">
      <c r="C27" s="47">
        <v>150</v>
      </c>
      <c r="E27" s="15" t="s">
        <v>40</v>
      </c>
      <c r="F27" s="48">
        <f>SUM(F28:F31)</f>
        <v>650</v>
      </c>
      <c r="G27" s="19">
        <f t="shared" si="0"/>
        <v>7800</v>
      </c>
    </row>
    <row r="28" spans="3:7" ht="12.75">
      <c r="C28" s="47">
        <v>151</v>
      </c>
      <c r="E28" s="46" t="s">
        <v>41</v>
      </c>
      <c r="F28" s="25">
        <v>100</v>
      </c>
      <c r="G28" s="19">
        <f t="shared" si="0"/>
        <v>1200</v>
      </c>
    </row>
    <row r="29" spans="3:7" ht="12.75">
      <c r="C29" s="47">
        <v>152</v>
      </c>
      <c r="E29" s="46" t="s">
        <v>42</v>
      </c>
      <c r="F29" s="25">
        <v>150</v>
      </c>
      <c r="G29" s="19">
        <f t="shared" si="0"/>
        <v>1800</v>
      </c>
    </row>
    <row r="30" spans="3:7" ht="12.75">
      <c r="C30" s="47">
        <v>153</v>
      </c>
      <c r="E30" s="46" t="s">
        <v>43</v>
      </c>
      <c r="F30" s="25">
        <v>200</v>
      </c>
      <c r="G30" s="19">
        <f t="shared" si="0"/>
        <v>2400</v>
      </c>
    </row>
    <row r="31" spans="3:7" ht="12.75">
      <c r="C31" s="47">
        <v>154</v>
      </c>
      <c r="E31" s="46" t="s">
        <v>44</v>
      </c>
      <c r="F31" s="25">
        <v>200</v>
      </c>
      <c r="G31" s="19">
        <f t="shared" si="0"/>
        <v>2400</v>
      </c>
    </row>
    <row r="33" spans="4:7" ht="12.75">
      <c r="D33" s="15" t="s">
        <v>45</v>
      </c>
      <c r="E33" s="46"/>
      <c r="F33" s="21">
        <f>SUM(F8,F13,F18,F22,F27)</f>
        <v>5950</v>
      </c>
      <c r="G33" s="21">
        <f>SUM(G8,G13,G18)</f>
        <v>56400</v>
      </c>
    </row>
  </sheetData>
  <sheetProtection/>
  <mergeCells count="5">
    <mergeCell ref="I8:J8"/>
    <mergeCell ref="D6:E6"/>
    <mergeCell ref="C4:G4"/>
    <mergeCell ref="A1:C1"/>
    <mergeCell ref="E3:F3"/>
  </mergeCells>
  <hyperlinks>
    <hyperlink ref="A1" location="Introduction!A1" display="Return to Introduction Page"/>
    <hyperlink ref="I9" location="Missions!A1" display="Missions"/>
    <hyperlink ref="I10" location="Salaries!A1" display="Salaries"/>
    <hyperlink ref="I11" location="Discipleship!A1" display="Discipleship"/>
    <hyperlink ref="I12" location="Worship!A1" display="Worship"/>
    <hyperlink ref="J11" location="Evangelism!A1" display="Evangelism"/>
    <hyperlink ref="J12" location="Facilities!A1" display="Facilities"/>
    <hyperlink ref="J9" location="'Budget Summary'!A1" display="Budget Summary"/>
    <hyperlink ref="J10" location="'Summary Graph'!A1" display="Summary Graph"/>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0"/>
  <sheetViews>
    <sheetView showGridLines="0" showRowColHeaders="0" zoomScalePageLayoutView="0" workbookViewId="0" topLeftCell="A1">
      <selection activeCell="A1" sqref="A1:C1"/>
    </sheetView>
  </sheetViews>
  <sheetFormatPr defaultColWidth="9.140625" defaultRowHeight="12.75"/>
  <cols>
    <col min="3" max="3" width="10.140625" style="0" customWidth="1"/>
    <col min="4" max="4" width="5.140625" style="0" customWidth="1"/>
    <col min="5" max="5" width="8.57421875" style="0" customWidth="1"/>
    <col min="6" max="6" width="20.28125" style="0" customWidth="1"/>
    <col min="7" max="7" width="12.28125" style="0" customWidth="1"/>
    <col min="8" max="8" width="13.00390625" style="0" customWidth="1"/>
    <col min="10" max="10" width="12.7109375" style="0" customWidth="1"/>
    <col min="11" max="11" width="15.00390625" style="0" customWidth="1"/>
  </cols>
  <sheetData>
    <row r="1" spans="1:3" ht="12.75">
      <c r="A1" s="83" t="s">
        <v>49</v>
      </c>
      <c r="B1" s="81"/>
      <c r="C1" s="81"/>
    </row>
    <row r="2" spans="1:3" ht="12.75">
      <c r="A2" s="35"/>
      <c r="B2" s="29"/>
      <c r="C2" s="29"/>
    </row>
    <row r="3" spans="1:7" ht="15.75">
      <c r="A3" s="35"/>
      <c r="E3" s="94" t="str">
        <f>Introduccion!D4</f>
        <v>(el nombre de su iglesia)</v>
      </c>
      <c r="F3" s="94"/>
      <c r="G3" s="94"/>
    </row>
    <row r="4" spans="1:8" ht="18">
      <c r="A4" s="35"/>
      <c r="C4" s="90" t="s">
        <v>48</v>
      </c>
      <c r="D4" s="91"/>
      <c r="E4" s="91"/>
      <c r="F4" s="91"/>
      <c r="G4" s="91"/>
      <c r="H4" s="91"/>
    </row>
    <row r="6" spans="3:8" ht="12.75">
      <c r="C6" s="16" t="s">
        <v>50</v>
      </c>
      <c r="D6" s="92" t="s">
        <v>51</v>
      </c>
      <c r="E6" s="92"/>
      <c r="F6" s="91"/>
      <c r="G6" s="16" t="s">
        <v>27</v>
      </c>
      <c r="H6" s="16" t="s">
        <v>28</v>
      </c>
    </row>
    <row r="7" spans="3:8" ht="12.75">
      <c r="C7" s="47">
        <v>200</v>
      </c>
      <c r="D7" s="66" t="s">
        <v>52</v>
      </c>
      <c r="E7" s="63"/>
      <c r="G7" s="19"/>
      <c r="H7" s="19"/>
    </row>
    <row r="8" spans="3:11" ht="15.75">
      <c r="C8" s="47">
        <v>210</v>
      </c>
      <c r="E8" t="s">
        <v>3</v>
      </c>
      <c r="G8" s="18">
        <f>SUM(G9:G13)</f>
        <v>5500</v>
      </c>
      <c r="H8" s="18">
        <f>(G8*12)</f>
        <v>66000</v>
      </c>
      <c r="J8" s="84" t="s">
        <v>8</v>
      </c>
      <c r="K8" s="84"/>
    </row>
    <row r="9" spans="3:11" ht="12.75">
      <c r="C9" s="47"/>
      <c r="E9" s="65" t="s">
        <v>53</v>
      </c>
      <c r="G9" s="25">
        <v>4000</v>
      </c>
      <c r="H9" s="19">
        <f aca="true" t="shared" si="0" ref="H9:H48">(G9*12)</f>
        <v>48000</v>
      </c>
      <c r="J9" s="41" t="s">
        <v>47</v>
      </c>
      <c r="K9" s="41" t="s">
        <v>125</v>
      </c>
    </row>
    <row r="10" spans="3:11" ht="12.75">
      <c r="C10" s="47"/>
      <c r="E10" s="65" t="s">
        <v>54</v>
      </c>
      <c r="G10" s="25">
        <v>600</v>
      </c>
      <c r="H10" s="19">
        <f t="shared" si="0"/>
        <v>7200</v>
      </c>
      <c r="J10" s="41" t="s">
        <v>75</v>
      </c>
      <c r="K10" s="72" t="s">
        <v>122</v>
      </c>
    </row>
    <row r="11" spans="3:11" ht="12.75">
      <c r="C11" s="47"/>
      <c r="E11" s="65" t="s">
        <v>55</v>
      </c>
      <c r="G11" s="25">
        <v>400</v>
      </c>
      <c r="H11" s="19">
        <f t="shared" si="0"/>
        <v>4800</v>
      </c>
      <c r="J11" s="41" t="s">
        <v>79</v>
      </c>
      <c r="K11" s="41" t="s">
        <v>82</v>
      </c>
    </row>
    <row r="12" spans="3:11" ht="12.75">
      <c r="C12" s="47"/>
      <c r="E12" s="65" t="s">
        <v>56</v>
      </c>
      <c r="G12" s="25">
        <v>500</v>
      </c>
      <c r="H12" s="19">
        <f t="shared" si="0"/>
        <v>6000</v>
      </c>
      <c r="J12" s="41" t="s">
        <v>116</v>
      </c>
      <c r="K12" s="41" t="s">
        <v>109</v>
      </c>
    </row>
    <row r="13" spans="3:8" ht="12.75">
      <c r="C13" s="47"/>
      <c r="E13" s="65" t="s">
        <v>57</v>
      </c>
      <c r="G13" s="25"/>
      <c r="H13" s="19">
        <f t="shared" si="0"/>
        <v>0</v>
      </c>
    </row>
    <row r="14" spans="3:8" ht="12.75">
      <c r="C14" s="47">
        <v>220</v>
      </c>
      <c r="E14" s="65" t="s">
        <v>58</v>
      </c>
      <c r="G14" s="18">
        <f>SUM(G15:G19)</f>
        <v>4250</v>
      </c>
      <c r="H14" s="18">
        <f t="shared" si="0"/>
        <v>51000</v>
      </c>
    </row>
    <row r="15" spans="3:8" ht="12.75">
      <c r="C15" s="47"/>
      <c r="E15" t="s">
        <v>53</v>
      </c>
      <c r="G15" s="25">
        <v>3000</v>
      </c>
      <c r="H15" s="19">
        <f t="shared" si="0"/>
        <v>36000</v>
      </c>
    </row>
    <row r="16" spans="3:8" ht="12.75">
      <c r="C16" s="47"/>
      <c r="E16" t="s">
        <v>54</v>
      </c>
      <c r="G16" s="25">
        <v>500</v>
      </c>
      <c r="H16" s="19">
        <f t="shared" si="0"/>
        <v>6000</v>
      </c>
    </row>
    <row r="17" spans="3:8" ht="12.75">
      <c r="C17" s="47"/>
      <c r="E17" t="s">
        <v>55</v>
      </c>
      <c r="G17" s="25">
        <v>450</v>
      </c>
      <c r="H17" s="19">
        <f t="shared" si="0"/>
        <v>5400</v>
      </c>
    </row>
    <row r="18" spans="3:8" ht="12.75">
      <c r="C18" s="47"/>
      <c r="E18" t="s">
        <v>56</v>
      </c>
      <c r="G18" s="25">
        <v>300</v>
      </c>
      <c r="H18" s="19">
        <f t="shared" si="0"/>
        <v>3600</v>
      </c>
    </row>
    <row r="19" spans="3:8" ht="12.75">
      <c r="C19" s="47"/>
      <c r="E19" t="s">
        <v>57</v>
      </c>
      <c r="G19" s="25"/>
      <c r="H19" s="19">
        <f t="shared" si="0"/>
        <v>0</v>
      </c>
    </row>
    <row r="20" spans="3:8" ht="12.75">
      <c r="C20" s="47">
        <v>230</v>
      </c>
      <c r="E20" t="s">
        <v>78</v>
      </c>
      <c r="G20" s="18">
        <f>SUM(G21:G25)</f>
        <v>4450</v>
      </c>
      <c r="H20" s="18">
        <f t="shared" si="0"/>
        <v>53400</v>
      </c>
    </row>
    <row r="21" spans="3:8" ht="12.75">
      <c r="C21" s="47"/>
      <c r="E21" t="s">
        <v>53</v>
      </c>
      <c r="G21" s="25">
        <v>3200</v>
      </c>
      <c r="H21" s="19">
        <f t="shared" si="0"/>
        <v>38400</v>
      </c>
    </row>
    <row r="22" spans="3:8" ht="12.75">
      <c r="C22" s="47"/>
      <c r="E22" t="s">
        <v>54</v>
      </c>
      <c r="G22" s="25">
        <v>500</v>
      </c>
      <c r="H22" s="19">
        <f t="shared" si="0"/>
        <v>6000</v>
      </c>
    </row>
    <row r="23" spans="3:8" ht="12.75">
      <c r="C23" s="47"/>
      <c r="E23" t="s">
        <v>55</v>
      </c>
      <c r="G23" s="25">
        <v>450</v>
      </c>
      <c r="H23" s="19">
        <f t="shared" si="0"/>
        <v>5400</v>
      </c>
    </row>
    <row r="24" spans="3:8" ht="12.75">
      <c r="C24" s="47"/>
      <c r="E24" t="s">
        <v>56</v>
      </c>
      <c r="G24" s="25">
        <v>300</v>
      </c>
      <c r="H24" s="19">
        <f t="shared" si="0"/>
        <v>3600</v>
      </c>
    </row>
    <row r="25" spans="3:8" ht="12.75">
      <c r="C25" s="47"/>
      <c r="E25" t="s">
        <v>57</v>
      </c>
      <c r="G25" s="25"/>
      <c r="H25" s="19">
        <f t="shared" si="0"/>
        <v>0</v>
      </c>
    </row>
    <row r="26" spans="3:8" ht="12.75">
      <c r="C26" s="47">
        <v>240</v>
      </c>
      <c r="E26" t="s">
        <v>78</v>
      </c>
      <c r="G26" s="18">
        <f>SUM(G27:G31)</f>
        <v>0</v>
      </c>
      <c r="H26" s="18">
        <f t="shared" si="0"/>
        <v>0</v>
      </c>
    </row>
    <row r="27" spans="3:8" ht="12.75">
      <c r="C27" s="47"/>
      <c r="E27" t="s">
        <v>53</v>
      </c>
      <c r="G27" s="25"/>
      <c r="H27" s="19">
        <f t="shared" si="0"/>
        <v>0</v>
      </c>
    </row>
    <row r="28" spans="3:8" ht="12.75">
      <c r="C28" s="47"/>
      <c r="E28" t="s">
        <v>54</v>
      </c>
      <c r="G28" s="25"/>
      <c r="H28" s="19">
        <f t="shared" si="0"/>
        <v>0</v>
      </c>
    </row>
    <row r="29" spans="3:8" ht="12.75">
      <c r="C29" s="47"/>
      <c r="E29" t="s">
        <v>55</v>
      </c>
      <c r="G29" s="25"/>
      <c r="H29" s="19">
        <f t="shared" si="0"/>
        <v>0</v>
      </c>
    </row>
    <row r="30" spans="3:8" ht="12.75">
      <c r="C30" s="47"/>
      <c r="E30" t="s">
        <v>56</v>
      </c>
      <c r="G30" s="25"/>
      <c r="H30" s="19">
        <f t="shared" si="0"/>
        <v>0</v>
      </c>
    </row>
    <row r="31" spans="3:8" ht="12.75">
      <c r="C31" s="47"/>
      <c r="E31" t="s">
        <v>57</v>
      </c>
      <c r="G31" s="25"/>
      <c r="H31" s="19">
        <f t="shared" si="0"/>
        <v>0</v>
      </c>
    </row>
    <row r="32" spans="3:8" ht="12.75">
      <c r="C32" s="47">
        <v>250</v>
      </c>
      <c r="E32" s="65" t="s">
        <v>77</v>
      </c>
      <c r="G32" s="18">
        <f>SUM(G33:G48)</f>
        <v>3325</v>
      </c>
      <c r="H32" s="18">
        <f t="shared" si="0"/>
        <v>39900</v>
      </c>
    </row>
    <row r="33" spans="3:8" ht="12.75">
      <c r="C33" s="45"/>
      <c r="F33" t="s">
        <v>59</v>
      </c>
      <c r="G33" s="25">
        <v>1200</v>
      </c>
      <c r="H33" s="19">
        <f t="shared" si="0"/>
        <v>14400</v>
      </c>
    </row>
    <row r="34" spans="3:8" ht="12.75">
      <c r="C34" s="45"/>
      <c r="F34" t="s">
        <v>63</v>
      </c>
      <c r="G34" s="25">
        <v>300</v>
      </c>
      <c r="H34" s="19">
        <f t="shared" si="0"/>
        <v>3600</v>
      </c>
    </row>
    <row r="35" spans="3:8" ht="12.75">
      <c r="C35" s="45"/>
      <c r="F35" t="s">
        <v>67</v>
      </c>
      <c r="G35" s="25">
        <v>100</v>
      </c>
      <c r="H35" s="19">
        <f t="shared" si="0"/>
        <v>1200</v>
      </c>
    </row>
    <row r="36" spans="3:8" ht="12.75">
      <c r="C36" s="45"/>
      <c r="F36" t="s">
        <v>71</v>
      </c>
      <c r="G36" s="25">
        <v>250</v>
      </c>
      <c r="H36" s="19">
        <f t="shared" si="0"/>
        <v>3000</v>
      </c>
    </row>
    <row r="37" spans="3:8" ht="12.75">
      <c r="C37" s="45"/>
      <c r="F37" t="s">
        <v>60</v>
      </c>
      <c r="G37" s="25">
        <v>1000</v>
      </c>
      <c r="H37" s="19">
        <f t="shared" si="0"/>
        <v>12000</v>
      </c>
    </row>
    <row r="38" spans="3:8" ht="12.75">
      <c r="C38" s="45"/>
      <c r="F38" t="s">
        <v>64</v>
      </c>
      <c r="G38" s="25">
        <v>275</v>
      </c>
      <c r="H38" s="19">
        <f t="shared" si="0"/>
        <v>3300</v>
      </c>
    </row>
    <row r="39" spans="3:8" ht="12.75">
      <c r="C39" s="45"/>
      <c r="F39" t="s">
        <v>68</v>
      </c>
      <c r="G39" s="25">
        <v>50</v>
      </c>
      <c r="H39" s="19">
        <f t="shared" si="0"/>
        <v>600</v>
      </c>
    </row>
    <row r="40" spans="3:8" ht="12.75">
      <c r="C40" s="45"/>
      <c r="F40" t="s">
        <v>72</v>
      </c>
      <c r="G40" s="25">
        <v>150</v>
      </c>
      <c r="H40" s="19">
        <f t="shared" si="0"/>
        <v>1800</v>
      </c>
    </row>
    <row r="41" spans="3:8" ht="12.75">
      <c r="C41" s="45"/>
      <c r="F41" t="s">
        <v>61</v>
      </c>
      <c r="G41" s="25"/>
      <c r="H41" s="19">
        <f t="shared" si="0"/>
        <v>0</v>
      </c>
    </row>
    <row r="42" spans="3:8" ht="12.75">
      <c r="C42" s="45"/>
      <c r="F42" t="s">
        <v>65</v>
      </c>
      <c r="G42" s="25"/>
      <c r="H42" s="19">
        <f t="shared" si="0"/>
        <v>0</v>
      </c>
    </row>
    <row r="43" spans="3:8" ht="12.75">
      <c r="C43" s="45"/>
      <c r="F43" t="s">
        <v>69</v>
      </c>
      <c r="G43" s="25"/>
      <c r="H43" s="19">
        <f t="shared" si="0"/>
        <v>0</v>
      </c>
    </row>
    <row r="44" spans="3:8" ht="12.75">
      <c r="C44" s="45"/>
      <c r="F44" t="s">
        <v>73</v>
      </c>
      <c r="G44" s="25"/>
      <c r="H44" s="19">
        <f t="shared" si="0"/>
        <v>0</v>
      </c>
    </row>
    <row r="45" spans="3:8" ht="12.75">
      <c r="C45" s="45"/>
      <c r="F45" t="s">
        <v>62</v>
      </c>
      <c r="G45" s="25"/>
      <c r="H45" s="19">
        <f t="shared" si="0"/>
        <v>0</v>
      </c>
    </row>
    <row r="46" spans="3:8" ht="12.75">
      <c r="C46" s="45"/>
      <c r="F46" t="s">
        <v>66</v>
      </c>
      <c r="G46" s="25"/>
      <c r="H46" s="19">
        <f t="shared" si="0"/>
        <v>0</v>
      </c>
    </row>
    <row r="47" spans="3:8" ht="12.75">
      <c r="C47" s="45"/>
      <c r="F47" t="s">
        <v>70</v>
      </c>
      <c r="G47" s="25"/>
      <c r="H47" s="19">
        <f t="shared" si="0"/>
        <v>0</v>
      </c>
    </row>
    <row r="48" spans="3:8" ht="12.75">
      <c r="C48" s="45"/>
      <c r="F48" t="s">
        <v>74</v>
      </c>
      <c r="G48" s="25"/>
      <c r="H48" s="19">
        <f t="shared" si="0"/>
        <v>0</v>
      </c>
    </row>
    <row r="50" spans="4:8" ht="12.75">
      <c r="D50" s="15" t="s">
        <v>76</v>
      </c>
      <c r="G50" s="21">
        <f>SUM(G8,G14,G20,G26,G32)</f>
        <v>17525</v>
      </c>
      <c r="H50" s="21">
        <f>SUM(H8,H14,H20,H26,H32)</f>
        <v>210300</v>
      </c>
    </row>
  </sheetData>
  <sheetProtection/>
  <mergeCells count="5">
    <mergeCell ref="J8:K8"/>
    <mergeCell ref="D6:F6"/>
    <mergeCell ref="C4:H4"/>
    <mergeCell ref="A1:C1"/>
    <mergeCell ref="E3:G3"/>
  </mergeCells>
  <hyperlinks>
    <hyperlink ref="A1" location="Introduction!A1" display="Return to Introduction Page"/>
    <hyperlink ref="J9" location="Missions!A1" display="Missions"/>
    <hyperlink ref="J10" location="Salaries!A1" display="Salaries"/>
    <hyperlink ref="J11" location="Discipleship!A1" display="Discipleship"/>
    <hyperlink ref="J12" location="Worship!A1" display="Worship"/>
    <hyperlink ref="K11" location="Evangelism!A1" display="Evangelism"/>
    <hyperlink ref="K12" location="Facilities!A1" display="Facilities"/>
    <hyperlink ref="K9" location="'Budget Summary'!A1" display="Budget Summary"/>
    <hyperlink ref="K10" location="'Summary Graph'!A1" display="Summary Graph"/>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2"/>
  <sheetViews>
    <sheetView showGridLines="0" showRowColHeaders="0" zoomScalePageLayoutView="0" workbookViewId="0" topLeftCell="A1">
      <selection activeCell="A1" sqref="A1:C1"/>
    </sheetView>
  </sheetViews>
  <sheetFormatPr defaultColWidth="9.140625" defaultRowHeight="12.75"/>
  <cols>
    <col min="3" max="3" width="9.7109375" style="17" customWidth="1"/>
    <col min="4" max="4" width="5.140625" style="0" customWidth="1"/>
    <col min="5" max="5" width="28.421875" style="0" customWidth="1"/>
    <col min="6" max="6" width="11.00390625" style="0" customWidth="1"/>
    <col min="7" max="7" width="12.28125" style="0" customWidth="1"/>
    <col min="9" max="9" width="11.421875" style="0" customWidth="1"/>
    <col min="10" max="10" width="14.57421875" style="0" customWidth="1"/>
  </cols>
  <sheetData>
    <row r="1" spans="1:3" ht="12.75">
      <c r="A1" s="83" t="s">
        <v>49</v>
      </c>
      <c r="B1" s="81"/>
      <c r="C1" s="81"/>
    </row>
    <row r="2" spans="1:3" ht="12.75">
      <c r="A2" s="35"/>
      <c r="B2" s="29"/>
      <c r="C2" s="29"/>
    </row>
    <row r="3" spans="1:6" ht="15.75">
      <c r="A3" s="35"/>
      <c r="D3" s="94" t="str">
        <f>Introduccion!D4</f>
        <v>(el nombre de su iglesia)</v>
      </c>
      <c r="E3" s="94"/>
      <c r="F3" s="94"/>
    </row>
    <row r="4" spans="1:7" ht="18">
      <c r="A4" s="35"/>
      <c r="C4" s="90" t="s">
        <v>83</v>
      </c>
      <c r="D4" s="95"/>
      <c r="E4" s="95"/>
      <c r="F4" s="95"/>
      <c r="G4" s="95"/>
    </row>
    <row r="6" spans="3:10" ht="15.75">
      <c r="C6" s="16" t="s">
        <v>50</v>
      </c>
      <c r="D6" s="92" t="s">
        <v>51</v>
      </c>
      <c r="E6" s="81"/>
      <c r="F6" s="16" t="s">
        <v>27</v>
      </c>
      <c r="G6" s="16" t="s">
        <v>28</v>
      </c>
      <c r="I6" s="84" t="s">
        <v>46</v>
      </c>
      <c r="J6" s="84"/>
    </row>
    <row r="7" spans="3:10" ht="12.75">
      <c r="C7" s="47">
        <v>300</v>
      </c>
      <c r="D7" s="65" t="s">
        <v>126</v>
      </c>
      <c r="I7" s="41" t="s">
        <v>47</v>
      </c>
      <c r="J7" s="41" t="s">
        <v>90</v>
      </c>
    </row>
    <row r="8" spans="3:10" ht="12.75">
      <c r="C8" s="47">
        <v>301</v>
      </c>
      <c r="E8" s="46" t="s">
        <v>87</v>
      </c>
      <c r="F8" s="25">
        <v>750</v>
      </c>
      <c r="G8" s="19">
        <f>(F8*12)</f>
        <v>9000</v>
      </c>
      <c r="I8" s="41" t="s">
        <v>75</v>
      </c>
      <c r="J8" s="41" t="s">
        <v>122</v>
      </c>
    </row>
    <row r="9" spans="3:10" ht="12.75">
      <c r="C9" s="47">
        <v>302</v>
      </c>
      <c r="E9" s="46" t="s">
        <v>150</v>
      </c>
      <c r="F9" s="25">
        <v>500</v>
      </c>
      <c r="G9" s="19">
        <f aca="true" t="shared" si="0" ref="G9:G20">(F9*12)</f>
        <v>6000</v>
      </c>
      <c r="I9" s="41" t="s">
        <v>79</v>
      </c>
      <c r="J9" s="41" t="s">
        <v>82</v>
      </c>
    </row>
    <row r="10" spans="3:10" ht="12.75">
      <c r="C10" s="47">
        <v>303</v>
      </c>
      <c r="E10" s="46" t="s">
        <v>86</v>
      </c>
      <c r="F10" s="25">
        <v>1000</v>
      </c>
      <c r="G10" s="19">
        <f t="shared" si="0"/>
        <v>12000</v>
      </c>
      <c r="I10" s="41" t="s">
        <v>116</v>
      </c>
      <c r="J10" s="41" t="s">
        <v>109</v>
      </c>
    </row>
    <row r="11" spans="3:7" ht="12.75">
      <c r="C11" s="47">
        <v>304</v>
      </c>
      <c r="E11" s="46" t="s">
        <v>85</v>
      </c>
      <c r="F11" s="25">
        <v>300</v>
      </c>
      <c r="G11" s="19">
        <f t="shared" si="0"/>
        <v>3600</v>
      </c>
    </row>
    <row r="12" spans="3:7" ht="12.75">
      <c r="C12" s="47">
        <v>305</v>
      </c>
      <c r="E12" s="46" t="s">
        <v>89</v>
      </c>
      <c r="F12" s="25">
        <v>800</v>
      </c>
      <c r="G12" s="19">
        <f t="shared" si="0"/>
        <v>9600</v>
      </c>
    </row>
    <row r="13" spans="3:7" ht="12.75">
      <c r="C13" s="47">
        <v>306</v>
      </c>
      <c r="E13" s="46" t="s">
        <v>88</v>
      </c>
      <c r="F13" s="25">
        <v>400</v>
      </c>
      <c r="G13" s="19">
        <f t="shared" si="0"/>
        <v>4800</v>
      </c>
    </row>
    <row r="14" spans="3:7" ht="12.75">
      <c r="C14" s="47"/>
      <c r="E14" s="45" t="s">
        <v>84</v>
      </c>
      <c r="F14" s="25"/>
      <c r="G14" s="19">
        <f t="shared" si="0"/>
        <v>0</v>
      </c>
    </row>
    <row r="15" spans="3:7" ht="12.75">
      <c r="C15" s="47"/>
      <c r="E15" s="45" t="s">
        <v>84</v>
      </c>
      <c r="F15" s="25"/>
      <c r="G15" s="19">
        <f t="shared" si="0"/>
        <v>0</v>
      </c>
    </row>
    <row r="16" spans="3:7" ht="12.75">
      <c r="C16" s="47"/>
      <c r="E16" s="45" t="s">
        <v>84</v>
      </c>
      <c r="F16" s="25"/>
      <c r="G16" s="19">
        <f t="shared" si="0"/>
        <v>0</v>
      </c>
    </row>
    <row r="17" spans="3:7" ht="12.75">
      <c r="C17" s="47"/>
      <c r="E17" s="45" t="s">
        <v>84</v>
      </c>
      <c r="F17" s="25"/>
      <c r="G17" s="19">
        <f t="shared" si="0"/>
        <v>0</v>
      </c>
    </row>
    <row r="18" spans="3:7" ht="12.75">
      <c r="C18" s="47"/>
      <c r="E18" s="45" t="s">
        <v>84</v>
      </c>
      <c r="F18" s="25"/>
      <c r="G18" s="19">
        <f t="shared" si="0"/>
        <v>0</v>
      </c>
    </row>
    <row r="19" spans="3:7" ht="12.75">
      <c r="C19" s="47"/>
      <c r="E19" s="45" t="s">
        <v>84</v>
      </c>
      <c r="F19" s="25"/>
      <c r="G19" s="19">
        <f t="shared" si="0"/>
        <v>0</v>
      </c>
    </row>
    <row r="20" spans="3:7" ht="12.75">
      <c r="C20" s="47"/>
      <c r="E20" s="45" t="s">
        <v>84</v>
      </c>
      <c r="F20" s="25"/>
      <c r="G20" s="19">
        <f t="shared" si="0"/>
        <v>0</v>
      </c>
    </row>
    <row r="21" spans="6:7" ht="12.75">
      <c r="F21" s="19"/>
      <c r="G21" s="19"/>
    </row>
    <row r="22" spans="4:7" ht="12.75">
      <c r="D22" s="15" t="s">
        <v>151</v>
      </c>
      <c r="F22" s="21">
        <f>SUM(F8:F20)</f>
        <v>3750</v>
      </c>
      <c r="G22" s="21">
        <f>SUM(G8:G20)</f>
        <v>45000</v>
      </c>
    </row>
  </sheetData>
  <sheetProtection/>
  <mergeCells count="5">
    <mergeCell ref="I6:J6"/>
    <mergeCell ref="D6:E6"/>
    <mergeCell ref="C4:G4"/>
    <mergeCell ref="A1:C1"/>
    <mergeCell ref="D3:F3"/>
  </mergeCells>
  <hyperlinks>
    <hyperlink ref="A1" location="Introduction!A1" display="Return to Introduction Page"/>
    <hyperlink ref="I7" location="Missions!A1" display="Missions"/>
    <hyperlink ref="I8" location="Salaries!A1" display="Salaries"/>
    <hyperlink ref="I9" location="Discipleship!A1" display="Discipleship"/>
    <hyperlink ref="I10" location="Worship!A1" display="Worship"/>
    <hyperlink ref="J9" location="Evangelism!A1" display="Evangelism"/>
    <hyperlink ref="J10" location="Facilities!A1" display="Facilities"/>
    <hyperlink ref="J7" location="'Budget Summary'!A1" display="Budget Summary"/>
    <hyperlink ref="J8" location="'Summary Graph'!A1" display="Summary Graph"/>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7"/>
  <sheetViews>
    <sheetView showGridLines="0" showRowColHeaders="0" zoomScalePageLayoutView="0" workbookViewId="0" topLeftCell="A1">
      <selection activeCell="J8" sqref="J8"/>
    </sheetView>
  </sheetViews>
  <sheetFormatPr defaultColWidth="9.140625" defaultRowHeight="12.75"/>
  <cols>
    <col min="3" max="3" width="9.57421875" style="17" customWidth="1"/>
    <col min="4" max="4" width="6.7109375" style="0" customWidth="1"/>
    <col min="5" max="5" width="22.8515625" style="0" customWidth="1"/>
    <col min="6" max="6" width="12.28125" style="0" customWidth="1"/>
    <col min="7" max="7" width="11.140625" style="0" customWidth="1"/>
    <col min="9" max="9" width="13.7109375" style="0" customWidth="1"/>
    <col min="10" max="10" width="15.140625" style="0" customWidth="1"/>
  </cols>
  <sheetData>
    <row r="1" spans="1:3" ht="12.75">
      <c r="A1" s="83" t="s">
        <v>91</v>
      </c>
      <c r="B1" s="81"/>
      <c r="C1" s="81"/>
    </row>
    <row r="2" spans="1:3" ht="12.75">
      <c r="A2" s="35"/>
      <c r="B2" s="29"/>
      <c r="C2" s="29"/>
    </row>
    <row r="3" spans="1:6" ht="15.75">
      <c r="A3" s="35"/>
      <c r="D3" s="94" t="str">
        <f>Introduccion!D4</f>
        <v>(el nombre de su iglesia)</v>
      </c>
      <c r="E3" s="94"/>
      <c r="F3" s="94"/>
    </row>
    <row r="4" spans="1:7" ht="18.75">
      <c r="A4" s="35"/>
      <c r="C4" s="90" t="s">
        <v>152</v>
      </c>
      <c r="D4" s="81"/>
      <c r="E4" s="81"/>
      <c r="F4" s="81"/>
      <c r="G4" s="81"/>
    </row>
    <row r="6" spans="3:10" ht="15.75">
      <c r="C6" s="16" t="s">
        <v>26</v>
      </c>
      <c r="D6" s="92" t="s">
        <v>51</v>
      </c>
      <c r="E6" s="81"/>
      <c r="F6" s="16" t="s">
        <v>27</v>
      </c>
      <c r="G6" s="16" t="s">
        <v>28</v>
      </c>
      <c r="I6" s="84" t="s">
        <v>46</v>
      </c>
      <c r="J6" s="84"/>
    </row>
    <row r="7" spans="3:10" ht="12.75">
      <c r="C7" s="47">
        <v>400</v>
      </c>
      <c r="D7" s="65" t="s">
        <v>110</v>
      </c>
      <c r="I7" s="41" t="s">
        <v>47</v>
      </c>
      <c r="J7" s="41" t="s">
        <v>90</v>
      </c>
    </row>
    <row r="8" spans="3:10" ht="12.75">
      <c r="C8" s="47">
        <v>401</v>
      </c>
      <c r="E8" s="46" t="s">
        <v>111</v>
      </c>
      <c r="F8" s="25">
        <v>300</v>
      </c>
      <c r="G8" s="19">
        <f>(F8*12)</f>
        <v>3600</v>
      </c>
      <c r="I8" s="41" t="s">
        <v>75</v>
      </c>
      <c r="J8" s="41" t="s">
        <v>122</v>
      </c>
    </row>
    <row r="9" spans="3:10" ht="12.75">
      <c r="C9" s="47">
        <v>402</v>
      </c>
      <c r="E9" s="46" t="s">
        <v>112</v>
      </c>
      <c r="F9" s="25">
        <v>500</v>
      </c>
      <c r="G9" s="19">
        <f aca="true" t="shared" si="0" ref="G9:G15">(F9*12)</f>
        <v>6000</v>
      </c>
      <c r="I9" s="41" t="s">
        <v>79</v>
      </c>
      <c r="J9" s="41" t="s">
        <v>82</v>
      </c>
    </row>
    <row r="10" spans="3:10" ht="12.75">
      <c r="C10" s="47">
        <v>403</v>
      </c>
      <c r="E10" s="46" t="s">
        <v>113</v>
      </c>
      <c r="F10" s="25">
        <v>400</v>
      </c>
      <c r="G10" s="19">
        <f t="shared" si="0"/>
        <v>4800</v>
      </c>
      <c r="I10" s="41" t="s">
        <v>116</v>
      </c>
      <c r="J10" s="41" t="s">
        <v>109</v>
      </c>
    </row>
    <row r="11" spans="3:7" ht="12.75">
      <c r="C11" s="47">
        <v>404</v>
      </c>
      <c r="E11" s="46" t="s">
        <v>114</v>
      </c>
      <c r="F11" s="25">
        <v>200</v>
      </c>
      <c r="G11" s="19">
        <f t="shared" si="0"/>
        <v>2400</v>
      </c>
    </row>
    <row r="12" spans="3:7" ht="12.75">
      <c r="C12" s="47">
        <v>405</v>
      </c>
      <c r="E12" s="46" t="s">
        <v>115</v>
      </c>
      <c r="F12" s="25">
        <v>100</v>
      </c>
      <c r="G12" s="19">
        <f t="shared" si="0"/>
        <v>1200</v>
      </c>
    </row>
    <row r="13" spans="3:7" ht="12.75">
      <c r="C13" s="47">
        <v>406</v>
      </c>
      <c r="E13" s="46" t="s">
        <v>84</v>
      </c>
      <c r="F13" s="25"/>
      <c r="G13" s="19">
        <f t="shared" si="0"/>
        <v>0</v>
      </c>
    </row>
    <row r="14" spans="3:7" ht="12.75">
      <c r="C14" s="47">
        <v>407</v>
      </c>
      <c r="E14" s="46" t="s">
        <v>84</v>
      </c>
      <c r="F14" s="25"/>
      <c r="G14" s="19">
        <f t="shared" si="0"/>
        <v>0</v>
      </c>
    </row>
    <row r="15" spans="3:7" ht="12.75">
      <c r="C15" s="47">
        <v>408</v>
      </c>
      <c r="E15" s="46" t="s">
        <v>84</v>
      </c>
      <c r="F15" s="25"/>
      <c r="G15" s="19">
        <f t="shared" si="0"/>
        <v>0</v>
      </c>
    </row>
    <row r="17" spans="4:7" ht="12.75">
      <c r="D17" s="15" t="s">
        <v>127</v>
      </c>
      <c r="F17" s="21">
        <f>SUM(F8:F16)</f>
        <v>1500</v>
      </c>
      <c r="G17" s="21">
        <f>SUM(G8:G16)</f>
        <v>18000</v>
      </c>
    </row>
  </sheetData>
  <sheetProtection/>
  <mergeCells count="5">
    <mergeCell ref="I6:J6"/>
    <mergeCell ref="D6:E6"/>
    <mergeCell ref="C4:G4"/>
    <mergeCell ref="A1:C1"/>
    <mergeCell ref="D3:F3"/>
  </mergeCells>
  <hyperlinks>
    <hyperlink ref="A1" location="Introduction!A1" display="Return to Introduction Page"/>
    <hyperlink ref="I7" location="Missions!A1" display="Missions"/>
    <hyperlink ref="I8" location="Salaries!A1" display="Salaries"/>
    <hyperlink ref="I9" location="Discipleship!A1" display="Discipleship"/>
    <hyperlink ref="I10" location="Worship!A1" display="Worship"/>
    <hyperlink ref="J9" location="Evangelism!A1" display="Evangelism"/>
    <hyperlink ref="J10" location="Facilities!A1" display="Facilities"/>
    <hyperlink ref="J7" location="'Budget Summary'!A1" display="Budget Summary"/>
    <hyperlink ref="J8" location="'Summary Graph'!A1" display="Summary Graph"/>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7"/>
  <sheetViews>
    <sheetView showGridLines="0" showRowColHeaders="0" zoomScalePageLayoutView="0" workbookViewId="0" topLeftCell="A1">
      <selection activeCell="A1" sqref="A1:C1"/>
    </sheetView>
  </sheetViews>
  <sheetFormatPr defaultColWidth="9.140625" defaultRowHeight="12.75"/>
  <cols>
    <col min="3" max="3" width="10.00390625" style="17" customWidth="1"/>
    <col min="4" max="4" width="6.140625" style="0" customWidth="1"/>
    <col min="5" max="5" width="19.8515625" style="0" customWidth="1"/>
    <col min="6" max="6" width="11.28125" style="0" customWidth="1"/>
    <col min="7" max="7" width="13.421875" style="0" customWidth="1"/>
    <col min="9" max="9" width="13.00390625" style="0" customWidth="1"/>
    <col min="10" max="10" width="14.421875" style="0" customWidth="1"/>
  </cols>
  <sheetData>
    <row r="1" spans="1:3" ht="12.75">
      <c r="A1" s="83" t="s">
        <v>91</v>
      </c>
      <c r="B1" s="81"/>
      <c r="C1" s="81"/>
    </row>
    <row r="2" spans="1:3" ht="12.75">
      <c r="A2" s="35"/>
      <c r="B2" s="29"/>
      <c r="C2" s="29"/>
    </row>
    <row r="3" spans="1:6" ht="15.75">
      <c r="A3" s="35"/>
      <c r="D3" s="94" t="str">
        <f>Introduccion!D4</f>
        <v>(el nombre de su iglesia)</v>
      </c>
      <c r="E3" s="94"/>
      <c r="F3" s="94"/>
    </row>
    <row r="4" spans="1:7" ht="18">
      <c r="A4" s="35"/>
      <c r="C4" s="90" t="s">
        <v>128</v>
      </c>
      <c r="D4" s="81"/>
      <c r="E4" s="81"/>
      <c r="F4" s="81"/>
      <c r="G4" s="81"/>
    </row>
    <row r="6" spans="3:10" ht="15.75">
      <c r="C6" s="16" t="s">
        <v>26</v>
      </c>
      <c r="D6" s="92" t="s">
        <v>51</v>
      </c>
      <c r="E6" s="81"/>
      <c r="F6" s="16" t="s">
        <v>27</v>
      </c>
      <c r="G6" s="16" t="s">
        <v>28</v>
      </c>
      <c r="I6" s="84" t="s">
        <v>46</v>
      </c>
      <c r="J6" s="84"/>
    </row>
    <row r="7" spans="3:10" ht="12.75">
      <c r="C7" s="47">
        <v>500</v>
      </c>
      <c r="D7" s="65" t="s">
        <v>130</v>
      </c>
      <c r="I7" s="41" t="s">
        <v>47</v>
      </c>
      <c r="J7" s="41" t="s">
        <v>90</v>
      </c>
    </row>
    <row r="8" spans="3:10" ht="25.5">
      <c r="C8" s="69">
        <v>501</v>
      </c>
      <c r="D8" s="51"/>
      <c r="E8" s="67" t="s">
        <v>131</v>
      </c>
      <c r="F8" s="25">
        <v>200</v>
      </c>
      <c r="G8" s="19">
        <f>(F8*12)</f>
        <v>2400</v>
      </c>
      <c r="I8" s="73" t="s">
        <v>75</v>
      </c>
      <c r="J8" s="73" t="s">
        <v>122</v>
      </c>
    </row>
    <row r="9" spans="3:10" ht="12.75">
      <c r="C9" s="47">
        <v>502</v>
      </c>
      <c r="D9" s="51"/>
      <c r="E9" s="46" t="s">
        <v>132</v>
      </c>
      <c r="F9" s="25">
        <v>150</v>
      </c>
      <c r="G9" s="19">
        <f aca="true" t="shared" si="0" ref="G9:G15">(F9*12)</f>
        <v>1800</v>
      </c>
      <c r="I9" s="41" t="s">
        <v>79</v>
      </c>
      <c r="J9" s="41" t="s">
        <v>82</v>
      </c>
    </row>
    <row r="10" spans="3:10" ht="12.75">
      <c r="C10" s="47">
        <v>503</v>
      </c>
      <c r="D10" s="51"/>
      <c r="E10" s="46" t="s">
        <v>114</v>
      </c>
      <c r="F10" s="25">
        <v>400</v>
      </c>
      <c r="G10" s="19">
        <f t="shared" si="0"/>
        <v>4800</v>
      </c>
      <c r="I10" s="41" t="s">
        <v>116</v>
      </c>
      <c r="J10" s="41" t="s">
        <v>109</v>
      </c>
    </row>
    <row r="11" spans="3:7" ht="25.5">
      <c r="C11" s="69">
        <v>504</v>
      </c>
      <c r="D11" s="51"/>
      <c r="E11" s="67" t="s">
        <v>133</v>
      </c>
      <c r="F11" s="25">
        <v>1500</v>
      </c>
      <c r="G11" s="19">
        <f t="shared" si="0"/>
        <v>18000</v>
      </c>
    </row>
    <row r="12" spans="3:7" ht="12.75">
      <c r="C12" s="47">
        <v>505</v>
      </c>
      <c r="D12" s="51"/>
      <c r="E12" s="46" t="s">
        <v>134</v>
      </c>
      <c r="F12" s="25">
        <v>750</v>
      </c>
      <c r="G12" s="19">
        <f t="shared" si="0"/>
        <v>9000</v>
      </c>
    </row>
    <row r="13" spans="3:7" ht="12.75">
      <c r="C13" s="47"/>
      <c r="D13" s="51"/>
      <c r="E13" s="46" t="s">
        <v>84</v>
      </c>
      <c r="F13" s="25"/>
      <c r="G13" s="19">
        <f t="shared" si="0"/>
        <v>0</v>
      </c>
    </row>
    <row r="14" spans="3:7" ht="12.75">
      <c r="C14" s="47"/>
      <c r="D14" s="51"/>
      <c r="E14" s="46" t="s">
        <v>84</v>
      </c>
      <c r="F14" s="25"/>
      <c r="G14" s="19">
        <f t="shared" si="0"/>
        <v>0</v>
      </c>
    </row>
    <row r="15" spans="3:7" ht="12.75">
      <c r="C15" s="47"/>
      <c r="D15" s="51"/>
      <c r="E15" s="46" t="s">
        <v>84</v>
      </c>
      <c r="F15" s="25"/>
      <c r="G15" s="19">
        <f t="shared" si="0"/>
        <v>0</v>
      </c>
    </row>
    <row r="17" spans="4:7" ht="12.75">
      <c r="D17" s="15" t="s">
        <v>129</v>
      </c>
      <c r="F17" s="21">
        <f>SUM(F8:F16)</f>
        <v>3000</v>
      </c>
      <c r="G17" s="21">
        <f>SUM(G8:G16)</f>
        <v>36000</v>
      </c>
    </row>
  </sheetData>
  <sheetProtection/>
  <mergeCells count="5">
    <mergeCell ref="I6:J6"/>
    <mergeCell ref="D6:E6"/>
    <mergeCell ref="C4:G4"/>
    <mergeCell ref="A1:C1"/>
    <mergeCell ref="D3:F3"/>
  </mergeCells>
  <hyperlinks>
    <hyperlink ref="A1" location="Introduction!A1" display="Return to Introduction Page"/>
    <hyperlink ref="I7" location="Missions!A1" display="Missions"/>
    <hyperlink ref="I8" location="Salaries!A1" display="Salaries"/>
    <hyperlink ref="I9" location="Discipleship!A1" display="Discipleship"/>
    <hyperlink ref="I10" location="Worship!A1" display="Worship"/>
    <hyperlink ref="J9" location="Evangelism!A1" display="Evangelism"/>
    <hyperlink ref="J10" location="Facilities!A1" display="Facilities"/>
    <hyperlink ref="J7" location="'Budget Summary'!A1" display="Budget Summary"/>
    <hyperlink ref="J8" location="'Summary Graph'!A1" display="Summary Graph"/>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39"/>
  <sheetViews>
    <sheetView showGridLines="0" showRowColHeaders="0" zoomScalePageLayoutView="0" workbookViewId="0" topLeftCell="A1">
      <selection activeCell="M10" sqref="M10:M11"/>
    </sheetView>
  </sheetViews>
  <sheetFormatPr defaultColWidth="9.140625" defaultRowHeight="12.75"/>
  <cols>
    <col min="3" max="3" width="11.00390625" style="0" customWidth="1"/>
    <col min="4" max="4" width="3.8515625" style="0" customWidth="1"/>
    <col min="5" max="5" width="18.57421875" style="0" customWidth="1"/>
    <col min="6" max="6" width="6.140625" style="0" customWidth="1"/>
    <col min="7" max="7" width="12.140625" style="0" customWidth="1"/>
    <col min="8" max="8" width="12.7109375" style="0" customWidth="1"/>
    <col min="10" max="10" width="15.00390625" style="0" customWidth="1"/>
    <col min="11" max="11" width="13.7109375" style="0" customWidth="1"/>
  </cols>
  <sheetData>
    <row r="1" spans="1:3" ht="12.75">
      <c r="A1" s="83" t="s">
        <v>91</v>
      </c>
      <c r="B1" s="81"/>
      <c r="C1" s="81"/>
    </row>
    <row r="2" ht="12.75">
      <c r="A2" s="35"/>
    </row>
    <row r="3" spans="1:8" ht="18">
      <c r="A3" s="35"/>
      <c r="C3" s="90" t="s">
        <v>109</v>
      </c>
      <c r="D3" s="95"/>
      <c r="E3" s="95"/>
      <c r="F3" s="95"/>
      <c r="G3" s="95"/>
      <c r="H3" s="95"/>
    </row>
    <row r="5" spans="3:8" ht="12.75">
      <c r="C5" s="16" t="s">
        <v>26</v>
      </c>
      <c r="D5" s="92" t="s">
        <v>51</v>
      </c>
      <c r="E5" s="92"/>
      <c r="F5" s="92"/>
      <c r="G5" s="16" t="s">
        <v>27</v>
      </c>
      <c r="H5" s="16" t="s">
        <v>28</v>
      </c>
    </row>
    <row r="6" spans="3:11" ht="15.75">
      <c r="C6" s="47">
        <v>600</v>
      </c>
      <c r="D6" s="65" t="s">
        <v>117</v>
      </c>
      <c r="G6" s="19"/>
      <c r="H6" s="19"/>
      <c r="J6" s="84" t="s">
        <v>46</v>
      </c>
      <c r="K6" s="84"/>
    </row>
    <row r="7" spans="3:11" ht="12.75">
      <c r="C7" s="47">
        <v>610</v>
      </c>
      <c r="E7" s="15" t="s">
        <v>92</v>
      </c>
      <c r="G7" s="18">
        <f>SUM(G8:G9)</f>
        <v>1400</v>
      </c>
      <c r="H7" s="18">
        <f>(G7*12)</f>
        <v>16800</v>
      </c>
      <c r="J7" s="41" t="s">
        <v>47</v>
      </c>
      <c r="K7" s="41" t="s">
        <v>90</v>
      </c>
    </row>
    <row r="8" spans="3:11" ht="12.75">
      <c r="C8" s="47">
        <v>611</v>
      </c>
      <c r="E8" s="46" t="s">
        <v>93</v>
      </c>
      <c r="G8" s="25">
        <v>1200</v>
      </c>
      <c r="H8" s="19">
        <f aca="true" t="shared" si="0" ref="H8:H37">(G8*12)</f>
        <v>14400</v>
      </c>
      <c r="J8" s="41" t="s">
        <v>75</v>
      </c>
      <c r="K8" s="41" t="s">
        <v>122</v>
      </c>
    </row>
    <row r="9" spans="3:11" ht="12.75">
      <c r="C9" s="47">
        <v>612</v>
      </c>
      <c r="E9" s="46" t="s">
        <v>94</v>
      </c>
      <c r="G9" s="25">
        <v>200</v>
      </c>
      <c r="H9" s="19">
        <f t="shared" si="0"/>
        <v>2400</v>
      </c>
      <c r="J9" s="41" t="s">
        <v>79</v>
      </c>
      <c r="K9" s="41" t="s">
        <v>82</v>
      </c>
    </row>
    <row r="10" spans="3:11" ht="12.75">
      <c r="C10" s="52"/>
      <c r="D10" s="51"/>
      <c r="E10" s="51"/>
      <c r="F10" s="51"/>
      <c r="G10" s="49"/>
      <c r="H10" s="19"/>
      <c r="J10" s="41" t="s">
        <v>116</v>
      </c>
      <c r="K10" s="41" t="s">
        <v>109</v>
      </c>
    </row>
    <row r="11" spans="3:8" ht="12.75">
      <c r="C11" s="47">
        <v>620</v>
      </c>
      <c r="E11" s="15" t="s">
        <v>95</v>
      </c>
      <c r="G11" s="18">
        <f>SUM(G12:G15)</f>
        <v>830</v>
      </c>
      <c r="H11" s="18">
        <f t="shared" si="0"/>
        <v>9960</v>
      </c>
    </row>
    <row r="12" spans="3:8" ht="12.75">
      <c r="C12" s="47">
        <v>621</v>
      </c>
      <c r="E12" s="46" t="s">
        <v>96</v>
      </c>
      <c r="G12" s="25">
        <v>450</v>
      </c>
      <c r="H12" s="19">
        <f t="shared" si="0"/>
        <v>5400</v>
      </c>
    </row>
    <row r="13" spans="3:8" ht="12.75">
      <c r="C13" s="47">
        <v>622</v>
      </c>
      <c r="E13" s="46" t="s">
        <v>97</v>
      </c>
      <c r="G13" s="25">
        <v>80</v>
      </c>
      <c r="H13" s="19">
        <f t="shared" si="0"/>
        <v>960</v>
      </c>
    </row>
    <row r="14" spans="3:8" ht="12.75">
      <c r="C14" s="47">
        <v>623</v>
      </c>
      <c r="E14" s="46" t="s">
        <v>98</v>
      </c>
      <c r="G14" s="25">
        <v>300</v>
      </c>
      <c r="H14" s="19">
        <f t="shared" si="0"/>
        <v>3600</v>
      </c>
    </row>
    <row r="15" spans="3:8" ht="12.75">
      <c r="C15" s="47">
        <v>624</v>
      </c>
      <c r="E15" s="46" t="s">
        <v>99</v>
      </c>
      <c r="G15" s="25"/>
      <c r="H15" s="19">
        <f t="shared" si="0"/>
        <v>0</v>
      </c>
    </row>
    <row r="16" spans="3:8" ht="12.75">
      <c r="C16" s="52"/>
      <c r="D16" s="51"/>
      <c r="E16" s="51"/>
      <c r="F16" s="51"/>
      <c r="G16" s="49"/>
      <c r="H16" s="19"/>
    </row>
    <row r="17" spans="3:8" ht="12.75">
      <c r="C17" s="47">
        <v>630</v>
      </c>
      <c r="E17" s="15" t="s">
        <v>54</v>
      </c>
      <c r="G17" s="18">
        <f>SUM(G18:G21)</f>
        <v>300</v>
      </c>
      <c r="H17" s="18">
        <f t="shared" si="0"/>
        <v>3600</v>
      </c>
    </row>
    <row r="18" spans="3:8" ht="12.75">
      <c r="C18" s="47">
        <v>631</v>
      </c>
      <c r="E18" s="46" t="s">
        <v>118</v>
      </c>
      <c r="G18" s="25">
        <v>200</v>
      </c>
      <c r="H18" s="19">
        <f t="shared" si="0"/>
        <v>2400</v>
      </c>
    </row>
    <row r="19" spans="3:8" ht="12.75">
      <c r="C19" s="47">
        <v>632</v>
      </c>
      <c r="E19" s="46" t="s">
        <v>100</v>
      </c>
      <c r="G19" s="25"/>
      <c r="H19" s="19"/>
    </row>
    <row r="20" spans="3:8" ht="12.75">
      <c r="C20" s="47">
        <v>633</v>
      </c>
      <c r="E20" s="45" t="s">
        <v>84</v>
      </c>
      <c r="G20" s="25">
        <v>100</v>
      </c>
      <c r="H20" s="19">
        <f t="shared" si="0"/>
        <v>1200</v>
      </c>
    </row>
    <row r="21" spans="3:8" ht="12.75">
      <c r="C21" s="52"/>
      <c r="D21" s="51"/>
      <c r="E21" s="51"/>
      <c r="F21" s="51"/>
      <c r="G21" s="49"/>
      <c r="H21" s="19"/>
    </row>
    <row r="22" spans="3:8" ht="12.75">
      <c r="C22" s="47">
        <v>640</v>
      </c>
      <c r="E22" s="15" t="s">
        <v>101</v>
      </c>
      <c r="G22" s="18">
        <f>SUM(G23:G24)</f>
        <v>500</v>
      </c>
      <c r="H22" s="18">
        <f t="shared" si="0"/>
        <v>6000</v>
      </c>
    </row>
    <row r="23" spans="3:8" ht="38.25">
      <c r="C23" s="68">
        <v>641</v>
      </c>
      <c r="E23" s="67" t="s">
        <v>119</v>
      </c>
      <c r="G23" s="25">
        <v>500</v>
      </c>
      <c r="H23" s="19">
        <f t="shared" si="0"/>
        <v>6000</v>
      </c>
    </row>
    <row r="24" spans="3:8" ht="12.75">
      <c r="C24" s="47">
        <v>642</v>
      </c>
      <c r="E24" s="45" t="s">
        <v>84</v>
      </c>
      <c r="G24" s="25"/>
      <c r="H24" s="19">
        <f t="shared" si="0"/>
        <v>0</v>
      </c>
    </row>
    <row r="25" spans="3:8" ht="12.75">
      <c r="C25" s="52"/>
      <c r="D25" s="51"/>
      <c r="E25" s="51"/>
      <c r="F25" s="51"/>
      <c r="G25" s="49"/>
      <c r="H25" s="19"/>
    </row>
    <row r="26" spans="3:8" ht="12.75">
      <c r="C26" s="47">
        <v>650</v>
      </c>
      <c r="E26" s="15" t="s">
        <v>102</v>
      </c>
      <c r="G26" s="18">
        <f>SUM(G27:G31)</f>
        <v>2850</v>
      </c>
      <c r="H26" s="18">
        <f t="shared" si="0"/>
        <v>34200</v>
      </c>
    </row>
    <row r="27" spans="3:8" ht="12.75">
      <c r="C27" s="47">
        <v>651</v>
      </c>
      <c r="E27" s="46" t="s">
        <v>103</v>
      </c>
      <c r="G27" s="25">
        <v>300</v>
      </c>
      <c r="H27" s="19">
        <f t="shared" si="0"/>
        <v>3600</v>
      </c>
    </row>
    <row r="28" spans="3:8" ht="12.75">
      <c r="C28" s="47">
        <v>652</v>
      </c>
      <c r="E28" s="46" t="s">
        <v>75</v>
      </c>
      <c r="G28" s="25">
        <v>2000</v>
      </c>
      <c r="H28" s="19">
        <f t="shared" si="0"/>
        <v>24000</v>
      </c>
    </row>
    <row r="29" spans="3:8" ht="12.75">
      <c r="C29" s="47">
        <v>653</v>
      </c>
      <c r="E29" s="46" t="s">
        <v>104</v>
      </c>
      <c r="G29" s="25">
        <v>300</v>
      </c>
      <c r="H29" s="19">
        <f t="shared" si="0"/>
        <v>3600</v>
      </c>
    </row>
    <row r="30" spans="3:8" ht="12.75">
      <c r="C30" s="47">
        <v>654</v>
      </c>
      <c r="E30" s="46" t="s">
        <v>57</v>
      </c>
      <c r="G30" s="25">
        <v>200</v>
      </c>
      <c r="H30" s="19">
        <f t="shared" si="0"/>
        <v>2400</v>
      </c>
    </row>
    <row r="31" spans="3:8" ht="12.75">
      <c r="C31" s="47">
        <v>655</v>
      </c>
      <c r="E31" s="46" t="s">
        <v>56</v>
      </c>
      <c r="G31" s="25">
        <v>50</v>
      </c>
      <c r="H31" s="19">
        <f t="shared" si="0"/>
        <v>600</v>
      </c>
    </row>
    <row r="32" spans="3:8" ht="12.75">
      <c r="C32" s="52"/>
      <c r="D32" s="51"/>
      <c r="E32" s="51"/>
      <c r="F32" s="51"/>
      <c r="G32" s="49"/>
      <c r="H32" s="19"/>
    </row>
    <row r="33" spans="3:8" ht="12.75">
      <c r="C33" s="47">
        <v>660</v>
      </c>
      <c r="E33" s="15" t="s">
        <v>105</v>
      </c>
      <c r="G33" s="48">
        <f>SUM(G34:G37)</f>
        <v>1000</v>
      </c>
      <c r="H33" s="18">
        <f t="shared" si="0"/>
        <v>12000</v>
      </c>
    </row>
    <row r="34" spans="3:8" ht="12.75">
      <c r="C34" s="47">
        <v>661</v>
      </c>
      <c r="E34" s="46" t="s">
        <v>106</v>
      </c>
      <c r="G34" s="25">
        <v>200</v>
      </c>
      <c r="H34" s="19">
        <f t="shared" si="0"/>
        <v>2400</v>
      </c>
    </row>
    <row r="35" spans="3:8" ht="12.75">
      <c r="C35" s="47">
        <v>662</v>
      </c>
      <c r="E35" s="46" t="s">
        <v>107</v>
      </c>
      <c r="G35" s="25">
        <v>300</v>
      </c>
      <c r="H35" s="19">
        <f t="shared" si="0"/>
        <v>3600</v>
      </c>
    </row>
    <row r="36" spans="3:8" ht="38.25">
      <c r="C36" s="69">
        <v>663</v>
      </c>
      <c r="E36" s="67" t="s">
        <v>121</v>
      </c>
      <c r="G36" s="25">
        <v>400</v>
      </c>
      <c r="H36" s="19">
        <f t="shared" si="0"/>
        <v>4800</v>
      </c>
    </row>
    <row r="37" spans="3:8" ht="12.75">
      <c r="C37" s="47">
        <v>664</v>
      </c>
      <c r="E37" s="46" t="s">
        <v>108</v>
      </c>
      <c r="G37" s="25">
        <v>100</v>
      </c>
      <c r="H37" s="19">
        <f t="shared" si="0"/>
        <v>1200</v>
      </c>
    </row>
    <row r="39" spans="4:8" ht="12.75">
      <c r="D39" s="15" t="s">
        <v>120</v>
      </c>
      <c r="G39" s="21">
        <f>SUM(G7,G11,G17,G22,G26,G33)</f>
        <v>6880</v>
      </c>
      <c r="H39" s="21">
        <f>SUM(H7,H11,H17,H22,H26,H33)</f>
        <v>82560</v>
      </c>
    </row>
  </sheetData>
  <sheetProtection/>
  <mergeCells count="4">
    <mergeCell ref="D5:F5"/>
    <mergeCell ref="C3:H3"/>
    <mergeCell ref="A1:C1"/>
    <mergeCell ref="J6:K6"/>
  </mergeCells>
  <hyperlinks>
    <hyperlink ref="A1" location="Introduction!A1" display="Return to Introduction Page"/>
    <hyperlink ref="J7" location="Missions!A1" display="Missions"/>
    <hyperlink ref="J8" location="Salaries!A1" display="Salaries"/>
    <hyperlink ref="J9" location="Discipleship!A1" display="Discipleship"/>
    <hyperlink ref="J10" location="Worship!A1" display="Worship"/>
    <hyperlink ref="K9" location="Evangelism!A1" display="Evangelism"/>
    <hyperlink ref="K10" location="Facilities!A1" display="Facilities"/>
    <hyperlink ref="K7" location="'Budget Summary'!A1" display="Budget Summary"/>
    <hyperlink ref="K8" location="'Summary Graph'!A1" display="Summary Graph"/>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Church Budget Template</dc:title>
  <dc:subject/>
  <dc:creator/>
  <cp:keywords/>
  <dc:description/>
  <cp:lastModifiedBy>Adlin Cotto</cp:lastModifiedBy>
  <cp:lastPrinted>2009-09-11T17:22:35Z</cp:lastPrinted>
  <dcterms:created xsi:type="dcterms:W3CDTF">1998-01-03T00:38:33Z</dcterms:created>
  <dcterms:modified xsi:type="dcterms:W3CDTF">2019-07-22T22:02:32Z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213618197</vt:i4>
  </property>
  <property fmtid="{D5CDD505-2E9C-101B-9397-08002B2CF9AE}" pid="3" name="_EmailSubject">
    <vt:lpwstr>Church_Budget_Template.xls</vt:lpwstr>
  </property>
  <property fmtid="{D5CDD505-2E9C-101B-9397-08002B2CF9AE}" pid="4" name="_AuthorEmail">
    <vt:lpwstr>wterrya@charter.net</vt:lpwstr>
  </property>
  <property fmtid="{D5CDD505-2E9C-101B-9397-08002B2CF9AE}" pid="5" name="_AuthorEmailDisplayName">
    <vt:lpwstr>Terry Austin</vt:lpwstr>
  </property>
  <property fmtid="{D5CDD505-2E9C-101B-9397-08002B2CF9AE}" pid="6" name="_ReviewingToolsShownOnce">
    <vt:lpwstr/>
  </property>
</Properties>
</file>